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17430" yWindow="0" windowWidth="11370" windowHeight="12735" activeTab="1"/>
  </bookViews>
  <sheets>
    <sheet name="MATRIZ CONSOLIDADA" sheetId="4" r:id="rId1"/>
    <sheet name="MATRIZ " sheetId="1" r:id="rId2"/>
    <sheet name="total acta #14 ........" sheetId="3" state="hidden" r:id="rId3"/>
  </sheets>
  <definedNames>
    <definedName name="_xlnm._FilterDatabase" localSheetId="1" hidden="1">'MATRIZ '!$B$3:$L$844</definedName>
    <definedName name="matriz2019">#REF!</definedName>
    <definedName name="MatrizConAIU">'MATRIZ '!$B$3:$L$842</definedName>
  </definedNames>
  <calcPr calcId="144525" concurrentCalc="0"/>
  <pivotCaches>
    <pivotCache cacheId="6" r:id="rId4"/>
  </pivotCaches>
  <extLst>
    <ext uri="GoogleSheetsCustomDataVersion2">
      <go:sheetsCustomData xmlns:go="http://customooxmlschemas.google.com/" r:id="" roundtripDataChecksum="A0ZKN01Bg5+WABpM6l8UhZ3tQs+iqfiTeB4m441Gm4s="/>
    </ext>
  </extLst>
</workbook>
</file>

<file path=xl/calcChain.xml><?xml version="1.0" encoding="utf-8"?>
<calcChain xmlns="http://schemas.openxmlformats.org/spreadsheetml/2006/main">
  <c r="N5" i="1" l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127" i="1"/>
  <c r="O127" i="1"/>
  <c r="P127" i="1"/>
  <c r="N128" i="1"/>
  <c r="O128" i="1"/>
  <c r="P128" i="1"/>
  <c r="N129" i="1"/>
  <c r="O129" i="1"/>
  <c r="P129" i="1"/>
  <c r="N130" i="1"/>
  <c r="O130" i="1"/>
  <c r="P130" i="1"/>
  <c r="N131" i="1"/>
  <c r="O131" i="1"/>
  <c r="P131" i="1"/>
  <c r="N132" i="1"/>
  <c r="O132" i="1"/>
  <c r="P132" i="1"/>
  <c r="N133" i="1"/>
  <c r="O133" i="1"/>
  <c r="P133" i="1"/>
  <c r="N134" i="1"/>
  <c r="O134" i="1"/>
  <c r="P134" i="1"/>
  <c r="N135" i="1"/>
  <c r="O135" i="1"/>
  <c r="P135" i="1"/>
  <c r="N136" i="1"/>
  <c r="O136" i="1"/>
  <c r="P136" i="1"/>
  <c r="N137" i="1"/>
  <c r="O137" i="1"/>
  <c r="P137" i="1"/>
  <c r="N138" i="1"/>
  <c r="O138" i="1"/>
  <c r="P138" i="1"/>
  <c r="N139" i="1"/>
  <c r="O139" i="1"/>
  <c r="P139" i="1"/>
  <c r="N140" i="1"/>
  <c r="O140" i="1"/>
  <c r="P140" i="1"/>
  <c r="N141" i="1"/>
  <c r="O141" i="1"/>
  <c r="P141" i="1"/>
  <c r="N142" i="1"/>
  <c r="O142" i="1"/>
  <c r="P142" i="1"/>
  <c r="N143" i="1"/>
  <c r="O143" i="1"/>
  <c r="P143" i="1"/>
  <c r="N144" i="1"/>
  <c r="O144" i="1"/>
  <c r="P144" i="1"/>
  <c r="N145" i="1"/>
  <c r="O145" i="1"/>
  <c r="P145" i="1"/>
  <c r="N146" i="1"/>
  <c r="O146" i="1"/>
  <c r="P146" i="1"/>
  <c r="N147" i="1"/>
  <c r="O147" i="1"/>
  <c r="P147" i="1"/>
  <c r="N148" i="1"/>
  <c r="O148" i="1"/>
  <c r="P148" i="1"/>
  <c r="N149" i="1"/>
  <c r="O149" i="1"/>
  <c r="P149" i="1"/>
  <c r="N150" i="1"/>
  <c r="O150" i="1"/>
  <c r="P150" i="1"/>
  <c r="N151" i="1"/>
  <c r="O151" i="1"/>
  <c r="P151" i="1"/>
  <c r="N152" i="1"/>
  <c r="O152" i="1"/>
  <c r="P152" i="1"/>
  <c r="N153" i="1"/>
  <c r="O153" i="1"/>
  <c r="P153" i="1"/>
  <c r="N154" i="1"/>
  <c r="O154" i="1"/>
  <c r="P154" i="1"/>
  <c r="N155" i="1"/>
  <c r="O155" i="1"/>
  <c r="P155" i="1"/>
  <c r="N156" i="1"/>
  <c r="O156" i="1"/>
  <c r="P156" i="1"/>
  <c r="N157" i="1"/>
  <c r="O157" i="1"/>
  <c r="P157" i="1"/>
  <c r="N158" i="1"/>
  <c r="O158" i="1"/>
  <c r="P158" i="1"/>
  <c r="N159" i="1"/>
  <c r="O159" i="1"/>
  <c r="P159" i="1"/>
  <c r="N160" i="1"/>
  <c r="O160" i="1"/>
  <c r="P160" i="1"/>
  <c r="N161" i="1"/>
  <c r="O161" i="1"/>
  <c r="P161" i="1"/>
  <c r="N162" i="1"/>
  <c r="O162" i="1"/>
  <c r="P162" i="1"/>
  <c r="N163" i="1"/>
  <c r="O163" i="1"/>
  <c r="P163" i="1"/>
  <c r="N164" i="1"/>
  <c r="O164" i="1"/>
  <c r="P164" i="1"/>
  <c r="N165" i="1"/>
  <c r="O165" i="1"/>
  <c r="P165" i="1"/>
  <c r="N166" i="1"/>
  <c r="O166" i="1"/>
  <c r="P166" i="1"/>
  <c r="N167" i="1"/>
  <c r="O167" i="1"/>
  <c r="P167" i="1"/>
  <c r="N168" i="1"/>
  <c r="O168" i="1"/>
  <c r="P168" i="1"/>
  <c r="N169" i="1"/>
  <c r="O169" i="1"/>
  <c r="P169" i="1"/>
  <c r="N170" i="1"/>
  <c r="O170" i="1"/>
  <c r="P170" i="1"/>
  <c r="N171" i="1"/>
  <c r="O171" i="1"/>
  <c r="P171" i="1"/>
  <c r="N172" i="1"/>
  <c r="O172" i="1"/>
  <c r="P172" i="1"/>
  <c r="N173" i="1"/>
  <c r="O173" i="1"/>
  <c r="P173" i="1"/>
  <c r="N174" i="1"/>
  <c r="O174" i="1"/>
  <c r="P174" i="1"/>
  <c r="N175" i="1"/>
  <c r="O175" i="1"/>
  <c r="P175" i="1"/>
  <c r="N176" i="1"/>
  <c r="O176" i="1"/>
  <c r="P176" i="1"/>
  <c r="N177" i="1"/>
  <c r="O177" i="1"/>
  <c r="P177" i="1"/>
  <c r="N178" i="1"/>
  <c r="O178" i="1"/>
  <c r="P178" i="1"/>
  <c r="N179" i="1"/>
  <c r="O179" i="1"/>
  <c r="P179" i="1"/>
  <c r="N180" i="1"/>
  <c r="O180" i="1"/>
  <c r="P180" i="1"/>
  <c r="N181" i="1"/>
  <c r="O181" i="1"/>
  <c r="P181" i="1"/>
  <c r="N182" i="1"/>
  <c r="O182" i="1"/>
  <c r="P182" i="1"/>
  <c r="N183" i="1"/>
  <c r="O183" i="1"/>
  <c r="P183" i="1"/>
  <c r="N184" i="1"/>
  <c r="O184" i="1"/>
  <c r="P184" i="1"/>
  <c r="N185" i="1"/>
  <c r="O185" i="1"/>
  <c r="P185" i="1"/>
  <c r="N186" i="1"/>
  <c r="O186" i="1"/>
  <c r="P186" i="1"/>
  <c r="N187" i="1"/>
  <c r="O187" i="1"/>
  <c r="P187" i="1"/>
  <c r="N188" i="1"/>
  <c r="O188" i="1"/>
  <c r="P188" i="1"/>
  <c r="N189" i="1"/>
  <c r="O189" i="1"/>
  <c r="P189" i="1"/>
  <c r="N190" i="1"/>
  <c r="O190" i="1"/>
  <c r="P190" i="1"/>
  <c r="N191" i="1"/>
  <c r="O191" i="1"/>
  <c r="P191" i="1"/>
  <c r="N192" i="1"/>
  <c r="O192" i="1"/>
  <c r="P192" i="1"/>
  <c r="N193" i="1"/>
  <c r="O193" i="1"/>
  <c r="P193" i="1"/>
  <c r="N194" i="1"/>
  <c r="O194" i="1"/>
  <c r="P194" i="1"/>
  <c r="N195" i="1"/>
  <c r="O195" i="1"/>
  <c r="P195" i="1"/>
  <c r="N196" i="1"/>
  <c r="O196" i="1"/>
  <c r="P196" i="1"/>
  <c r="N197" i="1"/>
  <c r="O197" i="1"/>
  <c r="P197" i="1"/>
  <c r="N198" i="1"/>
  <c r="O198" i="1"/>
  <c r="P198" i="1"/>
  <c r="N199" i="1"/>
  <c r="O199" i="1"/>
  <c r="P199" i="1"/>
  <c r="N200" i="1"/>
  <c r="O200" i="1"/>
  <c r="P200" i="1"/>
  <c r="N201" i="1"/>
  <c r="O201" i="1"/>
  <c r="P201" i="1"/>
  <c r="N202" i="1"/>
  <c r="O202" i="1"/>
  <c r="P202" i="1"/>
  <c r="N203" i="1"/>
  <c r="O203" i="1"/>
  <c r="P203" i="1"/>
  <c r="N204" i="1"/>
  <c r="O204" i="1"/>
  <c r="P204" i="1"/>
  <c r="N205" i="1"/>
  <c r="O205" i="1"/>
  <c r="P205" i="1"/>
  <c r="N206" i="1"/>
  <c r="O206" i="1"/>
  <c r="P206" i="1"/>
  <c r="N207" i="1"/>
  <c r="O207" i="1"/>
  <c r="P207" i="1"/>
  <c r="N208" i="1"/>
  <c r="O208" i="1"/>
  <c r="P208" i="1"/>
  <c r="N209" i="1"/>
  <c r="O209" i="1"/>
  <c r="P209" i="1"/>
  <c r="N210" i="1"/>
  <c r="O210" i="1"/>
  <c r="P210" i="1"/>
  <c r="N211" i="1"/>
  <c r="O211" i="1"/>
  <c r="P211" i="1"/>
  <c r="N212" i="1"/>
  <c r="O212" i="1"/>
  <c r="P212" i="1"/>
  <c r="N213" i="1"/>
  <c r="O213" i="1"/>
  <c r="P213" i="1"/>
  <c r="N214" i="1"/>
  <c r="O214" i="1"/>
  <c r="P214" i="1"/>
  <c r="N215" i="1"/>
  <c r="O215" i="1"/>
  <c r="P215" i="1"/>
  <c r="N216" i="1"/>
  <c r="O216" i="1"/>
  <c r="P216" i="1"/>
  <c r="N217" i="1"/>
  <c r="O217" i="1"/>
  <c r="P217" i="1"/>
  <c r="N218" i="1"/>
  <c r="O218" i="1"/>
  <c r="P218" i="1"/>
  <c r="N219" i="1"/>
  <c r="O219" i="1"/>
  <c r="P219" i="1"/>
  <c r="N220" i="1"/>
  <c r="O220" i="1"/>
  <c r="P220" i="1"/>
  <c r="N221" i="1"/>
  <c r="O221" i="1"/>
  <c r="P221" i="1"/>
  <c r="N222" i="1"/>
  <c r="O222" i="1"/>
  <c r="P222" i="1"/>
  <c r="N223" i="1"/>
  <c r="O223" i="1"/>
  <c r="P223" i="1"/>
  <c r="N224" i="1"/>
  <c r="O224" i="1"/>
  <c r="P224" i="1"/>
  <c r="N225" i="1"/>
  <c r="O225" i="1"/>
  <c r="P225" i="1"/>
  <c r="N226" i="1"/>
  <c r="O226" i="1"/>
  <c r="P226" i="1"/>
  <c r="N227" i="1"/>
  <c r="O227" i="1"/>
  <c r="P227" i="1"/>
  <c r="N228" i="1"/>
  <c r="O228" i="1"/>
  <c r="P228" i="1"/>
  <c r="N229" i="1"/>
  <c r="O229" i="1"/>
  <c r="P229" i="1"/>
  <c r="N230" i="1"/>
  <c r="O230" i="1"/>
  <c r="P230" i="1"/>
  <c r="N231" i="1"/>
  <c r="O231" i="1"/>
  <c r="P231" i="1"/>
  <c r="N232" i="1"/>
  <c r="O232" i="1"/>
  <c r="P232" i="1"/>
  <c r="N233" i="1"/>
  <c r="O233" i="1"/>
  <c r="P233" i="1"/>
  <c r="N234" i="1"/>
  <c r="O234" i="1"/>
  <c r="P234" i="1"/>
  <c r="N235" i="1"/>
  <c r="O235" i="1"/>
  <c r="P235" i="1"/>
  <c r="N236" i="1"/>
  <c r="O236" i="1"/>
  <c r="P236" i="1"/>
  <c r="N237" i="1"/>
  <c r="O237" i="1"/>
  <c r="P237" i="1"/>
  <c r="N238" i="1"/>
  <c r="O238" i="1"/>
  <c r="P238" i="1"/>
  <c r="N239" i="1"/>
  <c r="O239" i="1"/>
  <c r="P239" i="1"/>
  <c r="N240" i="1"/>
  <c r="O240" i="1"/>
  <c r="P240" i="1"/>
  <c r="N241" i="1"/>
  <c r="O241" i="1"/>
  <c r="P241" i="1"/>
  <c r="N242" i="1"/>
  <c r="O242" i="1"/>
  <c r="P242" i="1"/>
  <c r="N243" i="1"/>
  <c r="O243" i="1"/>
  <c r="P243" i="1"/>
  <c r="N244" i="1"/>
  <c r="O244" i="1"/>
  <c r="P244" i="1"/>
  <c r="N245" i="1"/>
  <c r="O245" i="1"/>
  <c r="P245" i="1"/>
  <c r="N246" i="1"/>
  <c r="O246" i="1"/>
  <c r="P246" i="1"/>
  <c r="N247" i="1"/>
  <c r="O247" i="1"/>
  <c r="P247" i="1"/>
  <c r="N248" i="1"/>
  <c r="O248" i="1"/>
  <c r="P248" i="1"/>
  <c r="N249" i="1"/>
  <c r="O249" i="1"/>
  <c r="P249" i="1"/>
  <c r="N250" i="1"/>
  <c r="O250" i="1"/>
  <c r="P250" i="1"/>
  <c r="N251" i="1"/>
  <c r="O251" i="1"/>
  <c r="P251" i="1"/>
  <c r="N252" i="1"/>
  <c r="O252" i="1"/>
  <c r="P252" i="1"/>
  <c r="N253" i="1"/>
  <c r="O253" i="1"/>
  <c r="P253" i="1"/>
  <c r="N254" i="1"/>
  <c r="O254" i="1"/>
  <c r="P254" i="1"/>
  <c r="N255" i="1"/>
  <c r="O255" i="1"/>
  <c r="P255" i="1"/>
  <c r="N256" i="1"/>
  <c r="O256" i="1"/>
  <c r="P256" i="1"/>
  <c r="N257" i="1"/>
  <c r="O257" i="1"/>
  <c r="P257" i="1"/>
  <c r="N258" i="1"/>
  <c r="O258" i="1"/>
  <c r="P258" i="1"/>
  <c r="N259" i="1"/>
  <c r="O259" i="1"/>
  <c r="P259" i="1"/>
  <c r="N260" i="1"/>
  <c r="O260" i="1"/>
  <c r="P260" i="1"/>
  <c r="N261" i="1"/>
  <c r="O261" i="1"/>
  <c r="P261" i="1"/>
  <c r="N262" i="1"/>
  <c r="O262" i="1"/>
  <c r="P262" i="1"/>
  <c r="N263" i="1"/>
  <c r="O263" i="1"/>
  <c r="P263" i="1"/>
  <c r="N264" i="1"/>
  <c r="O264" i="1"/>
  <c r="P264" i="1"/>
  <c r="N265" i="1"/>
  <c r="O265" i="1"/>
  <c r="P265" i="1"/>
  <c r="N266" i="1"/>
  <c r="O266" i="1"/>
  <c r="P266" i="1"/>
  <c r="N267" i="1"/>
  <c r="O267" i="1"/>
  <c r="P267" i="1"/>
  <c r="N268" i="1"/>
  <c r="O268" i="1"/>
  <c r="P268" i="1"/>
  <c r="N269" i="1"/>
  <c r="O269" i="1"/>
  <c r="P269" i="1"/>
  <c r="N270" i="1"/>
  <c r="O270" i="1"/>
  <c r="P270" i="1"/>
  <c r="N271" i="1"/>
  <c r="O271" i="1"/>
  <c r="P271" i="1"/>
  <c r="N272" i="1"/>
  <c r="O272" i="1"/>
  <c r="P272" i="1"/>
  <c r="N273" i="1"/>
  <c r="O273" i="1"/>
  <c r="P273" i="1"/>
  <c r="N274" i="1"/>
  <c r="O274" i="1"/>
  <c r="P274" i="1"/>
  <c r="N275" i="1"/>
  <c r="O275" i="1"/>
  <c r="P275" i="1"/>
  <c r="N276" i="1"/>
  <c r="O276" i="1"/>
  <c r="P276" i="1"/>
  <c r="N277" i="1"/>
  <c r="O277" i="1"/>
  <c r="P277" i="1"/>
  <c r="N278" i="1"/>
  <c r="O278" i="1"/>
  <c r="P278" i="1"/>
  <c r="N279" i="1"/>
  <c r="O279" i="1"/>
  <c r="P279" i="1"/>
  <c r="N280" i="1"/>
  <c r="O280" i="1"/>
  <c r="P280" i="1"/>
  <c r="N281" i="1"/>
  <c r="O281" i="1"/>
  <c r="P281" i="1"/>
  <c r="N282" i="1"/>
  <c r="O282" i="1"/>
  <c r="P282" i="1"/>
  <c r="N283" i="1"/>
  <c r="O283" i="1"/>
  <c r="P283" i="1"/>
  <c r="N284" i="1"/>
  <c r="O284" i="1"/>
  <c r="P284" i="1"/>
  <c r="N285" i="1"/>
  <c r="O285" i="1"/>
  <c r="P285" i="1"/>
  <c r="N286" i="1"/>
  <c r="O286" i="1"/>
  <c r="P286" i="1"/>
  <c r="N287" i="1"/>
  <c r="O287" i="1"/>
  <c r="P287" i="1"/>
  <c r="N288" i="1"/>
  <c r="O288" i="1"/>
  <c r="P288" i="1"/>
  <c r="N289" i="1"/>
  <c r="O289" i="1"/>
  <c r="P289" i="1"/>
  <c r="N290" i="1"/>
  <c r="O290" i="1"/>
  <c r="P290" i="1"/>
  <c r="N291" i="1"/>
  <c r="O291" i="1"/>
  <c r="P291" i="1"/>
  <c r="N292" i="1"/>
  <c r="O292" i="1"/>
  <c r="P292" i="1"/>
  <c r="N293" i="1"/>
  <c r="O293" i="1"/>
  <c r="P293" i="1"/>
  <c r="N294" i="1"/>
  <c r="O294" i="1"/>
  <c r="P294" i="1"/>
  <c r="N295" i="1"/>
  <c r="O295" i="1"/>
  <c r="P295" i="1"/>
  <c r="N296" i="1"/>
  <c r="O296" i="1"/>
  <c r="P296" i="1"/>
  <c r="N297" i="1"/>
  <c r="O297" i="1"/>
  <c r="P297" i="1"/>
  <c r="N298" i="1"/>
  <c r="O298" i="1"/>
  <c r="P298" i="1"/>
  <c r="N299" i="1"/>
  <c r="O299" i="1"/>
  <c r="P299" i="1"/>
  <c r="N300" i="1"/>
  <c r="O300" i="1"/>
  <c r="P300" i="1"/>
  <c r="N301" i="1"/>
  <c r="O301" i="1"/>
  <c r="P301" i="1"/>
  <c r="N302" i="1"/>
  <c r="O302" i="1"/>
  <c r="P302" i="1"/>
  <c r="N303" i="1"/>
  <c r="O303" i="1"/>
  <c r="P303" i="1"/>
  <c r="N304" i="1"/>
  <c r="O304" i="1"/>
  <c r="P304" i="1"/>
  <c r="N305" i="1"/>
  <c r="O305" i="1"/>
  <c r="P305" i="1"/>
  <c r="N306" i="1"/>
  <c r="O306" i="1"/>
  <c r="P306" i="1"/>
  <c r="N307" i="1"/>
  <c r="O307" i="1"/>
  <c r="P307" i="1"/>
  <c r="N308" i="1"/>
  <c r="O308" i="1"/>
  <c r="P308" i="1"/>
  <c r="N309" i="1"/>
  <c r="O309" i="1"/>
  <c r="P309" i="1"/>
  <c r="N310" i="1"/>
  <c r="O310" i="1"/>
  <c r="P310" i="1"/>
  <c r="N311" i="1"/>
  <c r="O311" i="1"/>
  <c r="P311" i="1"/>
  <c r="N312" i="1"/>
  <c r="O312" i="1"/>
  <c r="P312" i="1"/>
  <c r="N313" i="1"/>
  <c r="O313" i="1"/>
  <c r="P313" i="1"/>
  <c r="N314" i="1"/>
  <c r="O314" i="1"/>
  <c r="P314" i="1"/>
  <c r="N315" i="1"/>
  <c r="O315" i="1"/>
  <c r="P315" i="1"/>
  <c r="N316" i="1"/>
  <c r="O316" i="1"/>
  <c r="P316" i="1"/>
  <c r="N317" i="1"/>
  <c r="O317" i="1"/>
  <c r="P317" i="1"/>
  <c r="N318" i="1"/>
  <c r="O318" i="1"/>
  <c r="P318" i="1"/>
  <c r="N319" i="1"/>
  <c r="O319" i="1"/>
  <c r="P319" i="1"/>
  <c r="N320" i="1"/>
  <c r="O320" i="1"/>
  <c r="P320" i="1"/>
  <c r="N321" i="1"/>
  <c r="O321" i="1"/>
  <c r="P321" i="1"/>
  <c r="N322" i="1"/>
  <c r="O322" i="1"/>
  <c r="P322" i="1"/>
  <c r="N323" i="1"/>
  <c r="O323" i="1"/>
  <c r="P323" i="1"/>
  <c r="N324" i="1"/>
  <c r="O324" i="1"/>
  <c r="P324" i="1"/>
  <c r="N325" i="1"/>
  <c r="O325" i="1"/>
  <c r="P325" i="1"/>
  <c r="N326" i="1"/>
  <c r="O326" i="1"/>
  <c r="P326" i="1"/>
  <c r="N327" i="1"/>
  <c r="O327" i="1"/>
  <c r="P327" i="1"/>
  <c r="N328" i="1"/>
  <c r="O328" i="1"/>
  <c r="P328" i="1"/>
  <c r="N329" i="1"/>
  <c r="O329" i="1"/>
  <c r="P329" i="1"/>
  <c r="N330" i="1"/>
  <c r="O330" i="1"/>
  <c r="P330" i="1"/>
  <c r="N331" i="1"/>
  <c r="O331" i="1"/>
  <c r="P331" i="1"/>
  <c r="N332" i="1"/>
  <c r="O332" i="1"/>
  <c r="P332" i="1"/>
  <c r="N333" i="1"/>
  <c r="O333" i="1"/>
  <c r="P333" i="1"/>
  <c r="N334" i="1"/>
  <c r="O334" i="1"/>
  <c r="P334" i="1"/>
  <c r="N335" i="1"/>
  <c r="O335" i="1"/>
  <c r="P335" i="1"/>
  <c r="N336" i="1"/>
  <c r="O336" i="1"/>
  <c r="P336" i="1"/>
  <c r="N337" i="1"/>
  <c r="O337" i="1"/>
  <c r="P337" i="1"/>
  <c r="N338" i="1"/>
  <c r="O338" i="1"/>
  <c r="P338" i="1"/>
  <c r="N339" i="1"/>
  <c r="O339" i="1"/>
  <c r="P339" i="1"/>
  <c r="N340" i="1"/>
  <c r="O340" i="1"/>
  <c r="P340" i="1"/>
  <c r="N341" i="1"/>
  <c r="O341" i="1"/>
  <c r="P341" i="1"/>
  <c r="N342" i="1"/>
  <c r="O342" i="1"/>
  <c r="P342" i="1"/>
  <c r="N343" i="1"/>
  <c r="O343" i="1"/>
  <c r="P343" i="1"/>
  <c r="N344" i="1"/>
  <c r="O344" i="1"/>
  <c r="P344" i="1"/>
  <c r="N345" i="1"/>
  <c r="O345" i="1"/>
  <c r="P345" i="1"/>
  <c r="N346" i="1"/>
  <c r="O346" i="1"/>
  <c r="P346" i="1"/>
  <c r="N347" i="1"/>
  <c r="O347" i="1"/>
  <c r="P347" i="1"/>
  <c r="N348" i="1"/>
  <c r="O348" i="1"/>
  <c r="P348" i="1"/>
  <c r="N349" i="1"/>
  <c r="O349" i="1"/>
  <c r="P349" i="1"/>
  <c r="N350" i="1"/>
  <c r="O350" i="1"/>
  <c r="P350" i="1"/>
  <c r="N351" i="1"/>
  <c r="O351" i="1"/>
  <c r="P351" i="1"/>
  <c r="N352" i="1"/>
  <c r="O352" i="1"/>
  <c r="P352" i="1"/>
  <c r="N353" i="1"/>
  <c r="O353" i="1"/>
  <c r="P353" i="1"/>
  <c r="N354" i="1"/>
  <c r="O354" i="1"/>
  <c r="P354" i="1"/>
  <c r="N355" i="1"/>
  <c r="O355" i="1"/>
  <c r="P355" i="1"/>
  <c r="N356" i="1"/>
  <c r="O356" i="1"/>
  <c r="P356" i="1"/>
  <c r="N357" i="1"/>
  <c r="O357" i="1"/>
  <c r="P357" i="1"/>
  <c r="N358" i="1"/>
  <c r="O358" i="1"/>
  <c r="P358" i="1"/>
  <c r="N359" i="1"/>
  <c r="O359" i="1"/>
  <c r="P359" i="1"/>
  <c r="N360" i="1"/>
  <c r="O360" i="1"/>
  <c r="P360" i="1"/>
  <c r="N361" i="1"/>
  <c r="O361" i="1"/>
  <c r="P361" i="1"/>
  <c r="N362" i="1"/>
  <c r="O362" i="1"/>
  <c r="P362" i="1"/>
  <c r="N363" i="1"/>
  <c r="O363" i="1"/>
  <c r="P363" i="1"/>
  <c r="N364" i="1"/>
  <c r="O364" i="1"/>
  <c r="P364" i="1"/>
  <c r="N365" i="1"/>
  <c r="O365" i="1"/>
  <c r="P365" i="1"/>
  <c r="N366" i="1"/>
  <c r="O366" i="1"/>
  <c r="P366" i="1"/>
  <c r="N367" i="1"/>
  <c r="O367" i="1"/>
  <c r="P367" i="1"/>
  <c r="N368" i="1"/>
  <c r="O368" i="1"/>
  <c r="P368" i="1"/>
  <c r="N369" i="1"/>
  <c r="O369" i="1"/>
  <c r="P369" i="1"/>
  <c r="N370" i="1"/>
  <c r="O370" i="1"/>
  <c r="P370" i="1"/>
  <c r="N371" i="1"/>
  <c r="O371" i="1"/>
  <c r="P371" i="1"/>
  <c r="N372" i="1"/>
  <c r="O372" i="1"/>
  <c r="P372" i="1"/>
  <c r="N373" i="1"/>
  <c r="O373" i="1"/>
  <c r="P373" i="1"/>
  <c r="N374" i="1"/>
  <c r="O374" i="1"/>
  <c r="P374" i="1"/>
  <c r="N375" i="1"/>
  <c r="O375" i="1"/>
  <c r="P375" i="1"/>
  <c r="N376" i="1"/>
  <c r="O376" i="1"/>
  <c r="P376" i="1"/>
  <c r="N377" i="1"/>
  <c r="O377" i="1"/>
  <c r="P377" i="1"/>
  <c r="N378" i="1"/>
  <c r="O378" i="1"/>
  <c r="P378" i="1"/>
  <c r="N379" i="1"/>
  <c r="O379" i="1"/>
  <c r="P379" i="1"/>
  <c r="N380" i="1"/>
  <c r="O380" i="1"/>
  <c r="P380" i="1"/>
  <c r="N381" i="1"/>
  <c r="O381" i="1"/>
  <c r="P381" i="1"/>
  <c r="N382" i="1"/>
  <c r="O382" i="1"/>
  <c r="P382" i="1"/>
  <c r="N383" i="1"/>
  <c r="O383" i="1"/>
  <c r="P383" i="1"/>
  <c r="N384" i="1"/>
  <c r="O384" i="1"/>
  <c r="P384" i="1"/>
  <c r="N385" i="1"/>
  <c r="O385" i="1"/>
  <c r="P385" i="1"/>
  <c r="N386" i="1"/>
  <c r="O386" i="1"/>
  <c r="P386" i="1"/>
  <c r="N387" i="1"/>
  <c r="O387" i="1"/>
  <c r="P387" i="1"/>
  <c r="N388" i="1"/>
  <c r="O388" i="1"/>
  <c r="P388" i="1"/>
  <c r="N389" i="1"/>
  <c r="O389" i="1"/>
  <c r="P389" i="1"/>
  <c r="N390" i="1"/>
  <c r="O390" i="1"/>
  <c r="P390" i="1"/>
  <c r="N391" i="1"/>
  <c r="O391" i="1"/>
  <c r="P391" i="1"/>
  <c r="N392" i="1"/>
  <c r="O392" i="1"/>
  <c r="P392" i="1"/>
  <c r="N393" i="1"/>
  <c r="O393" i="1"/>
  <c r="P393" i="1"/>
  <c r="N394" i="1"/>
  <c r="O394" i="1"/>
  <c r="P394" i="1"/>
  <c r="N395" i="1"/>
  <c r="O395" i="1"/>
  <c r="P395" i="1"/>
  <c r="N396" i="1"/>
  <c r="O396" i="1"/>
  <c r="P396" i="1"/>
  <c r="N397" i="1"/>
  <c r="O397" i="1"/>
  <c r="P397" i="1"/>
  <c r="N398" i="1"/>
  <c r="O398" i="1"/>
  <c r="P398" i="1"/>
  <c r="N399" i="1"/>
  <c r="O399" i="1"/>
  <c r="P399" i="1"/>
  <c r="N400" i="1"/>
  <c r="O400" i="1"/>
  <c r="P400" i="1"/>
  <c r="N401" i="1"/>
  <c r="O401" i="1"/>
  <c r="P401" i="1"/>
  <c r="N402" i="1"/>
  <c r="O402" i="1"/>
  <c r="P402" i="1"/>
  <c r="N403" i="1"/>
  <c r="O403" i="1"/>
  <c r="P403" i="1"/>
  <c r="N404" i="1"/>
  <c r="O404" i="1"/>
  <c r="P404" i="1"/>
  <c r="N405" i="1"/>
  <c r="O405" i="1"/>
  <c r="P405" i="1"/>
  <c r="N406" i="1"/>
  <c r="O406" i="1"/>
  <c r="P406" i="1"/>
  <c r="N407" i="1"/>
  <c r="O407" i="1"/>
  <c r="P407" i="1"/>
  <c r="N408" i="1"/>
  <c r="O408" i="1"/>
  <c r="P408" i="1"/>
  <c r="N409" i="1"/>
  <c r="O409" i="1"/>
  <c r="P409" i="1"/>
  <c r="N410" i="1"/>
  <c r="O410" i="1"/>
  <c r="P410" i="1"/>
  <c r="N411" i="1"/>
  <c r="O411" i="1"/>
  <c r="P411" i="1"/>
  <c r="N412" i="1"/>
  <c r="O412" i="1"/>
  <c r="P412" i="1"/>
  <c r="N413" i="1"/>
  <c r="O413" i="1"/>
  <c r="P413" i="1"/>
  <c r="N414" i="1"/>
  <c r="O414" i="1"/>
  <c r="P414" i="1"/>
  <c r="N415" i="1"/>
  <c r="O415" i="1"/>
  <c r="P415" i="1"/>
  <c r="N416" i="1"/>
  <c r="O416" i="1"/>
  <c r="P416" i="1"/>
  <c r="N417" i="1"/>
  <c r="O417" i="1"/>
  <c r="P417" i="1"/>
  <c r="N418" i="1"/>
  <c r="O418" i="1"/>
  <c r="P418" i="1"/>
  <c r="N419" i="1"/>
  <c r="O419" i="1"/>
  <c r="P419" i="1"/>
  <c r="N420" i="1"/>
  <c r="O420" i="1"/>
  <c r="P420" i="1"/>
  <c r="N421" i="1"/>
  <c r="O421" i="1"/>
  <c r="P421" i="1"/>
  <c r="N422" i="1"/>
  <c r="O422" i="1"/>
  <c r="P422" i="1"/>
  <c r="N423" i="1"/>
  <c r="O423" i="1"/>
  <c r="P423" i="1"/>
  <c r="N424" i="1"/>
  <c r="O424" i="1"/>
  <c r="P424" i="1"/>
  <c r="N425" i="1"/>
  <c r="O425" i="1"/>
  <c r="P425" i="1"/>
  <c r="N426" i="1"/>
  <c r="O426" i="1"/>
  <c r="P426" i="1"/>
  <c r="N427" i="1"/>
  <c r="O427" i="1"/>
  <c r="P427" i="1"/>
  <c r="N428" i="1"/>
  <c r="O428" i="1"/>
  <c r="P428" i="1"/>
  <c r="N429" i="1"/>
  <c r="O429" i="1"/>
  <c r="P429" i="1"/>
  <c r="N430" i="1"/>
  <c r="O430" i="1"/>
  <c r="P430" i="1"/>
  <c r="N431" i="1"/>
  <c r="O431" i="1"/>
  <c r="P431" i="1"/>
  <c r="N432" i="1"/>
  <c r="O432" i="1"/>
  <c r="P432" i="1"/>
  <c r="N433" i="1"/>
  <c r="O433" i="1"/>
  <c r="P433" i="1"/>
  <c r="N434" i="1"/>
  <c r="O434" i="1"/>
  <c r="P434" i="1"/>
  <c r="N435" i="1"/>
  <c r="O435" i="1"/>
  <c r="P435" i="1"/>
  <c r="N436" i="1"/>
  <c r="O436" i="1"/>
  <c r="P436" i="1"/>
  <c r="N437" i="1"/>
  <c r="O437" i="1"/>
  <c r="P437" i="1"/>
  <c r="N438" i="1"/>
  <c r="O438" i="1"/>
  <c r="P438" i="1"/>
  <c r="N439" i="1"/>
  <c r="O439" i="1"/>
  <c r="P439" i="1"/>
  <c r="N440" i="1"/>
  <c r="O440" i="1"/>
  <c r="P440" i="1"/>
  <c r="N441" i="1"/>
  <c r="O441" i="1"/>
  <c r="P441" i="1"/>
  <c r="N442" i="1"/>
  <c r="O442" i="1"/>
  <c r="P442" i="1"/>
  <c r="N443" i="1"/>
  <c r="O443" i="1"/>
  <c r="P443" i="1"/>
  <c r="N444" i="1"/>
  <c r="O444" i="1"/>
  <c r="P444" i="1"/>
  <c r="N445" i="1"/>
  <c r="O445" i="1"/>
  <c r="P445" i="1"/>
  <c r="N446" i="1"/>
  <c r="O446" i="1"/>
  <c r="P446" i="1"/>
  <c r="N447" i="1"/>
  <c r="O447" i="1"/>
  <c r="P447" i="1"/>
  <c r="N448" i="1"/>
  <c r="O448" i="1"/>
  <c r="P448" i="1"/>
  <c r="N449" i="1"/>
  <c r="O449" i="1"/>
  <c r="P449" i="1"/>
  <c r="N450" i="1"/>
  <c r="O450" i="1"/>
  <c r="P450" i="1"/>
  <c r="N451" i="1"/>
  <c r="O451" i="1"/>
  <c r="P451" i="1"/>
  <c r="N452" i="1"/>
  <c r="O452" i="1"/>
  <c r="P452" i="1"/>
  <c r="N453" i="1"/>
  <c r="O453" i="1"/>
  <c r="P453" i="1"/>
  <c r="N454" i="1"/>
  <c r="O454" i="1"/>
  <c r="P454" i="1"/>
  <c r="N455" i="1"/>
  <c r="O455" i="1"/>
  <c r="P455" i="1"/>
  <c r="N456" i="1"/>
  <c r="O456" i="1"/>
  <c r="P456" i="1"/>
  <c r="N457" i="1"/>
  <c r="O457" i="1"/>
  <c r="P457" i="1"/>
  <c r="N458" i="1"/>
  <c r="O458" i="1"/>
  <c r="P458" i="1"/>
  <c r="N459" i="1"/>
  <c r="O459" i="1"/>
  <c r="P459" i="1"/>
  <c r="N460" i="1"/>
  <c r="O460" i="1"/>
  <c r="P460" i="1"/>
  <c r="N461" i="1"/>
  <c r="O461" i="1"/>
  <c r="P461" i="1"/>
  <c r="N462" i="1"/>
  <c r="O462" i="1"/>
  <c r="P462" i="1"/>
  <c r="N463" i="1"/>
  <c r="O463" i="1"/>
  <c r="P463" i="1"/>
  <c r="N464" i="1"/>
  <c r="O464" i="1"/>
  <c r="P464" i="1"/>
  <c r="N465" i="1"/>
  <c r="O465" i="1"/>
  <c r="P465" i="1"/>
  <c r="N466" i="1"/>
  <c r="O466" i="1"/>
  <c r="P466" i="1"/>
  <c r="N467" i="1"/>
  <c r="O467" i="1"/>
  <c r="P467" i="1"/>
  <c r="N468" i="1"/>
  <c r="O468" i="1"/>
  <c r="P468" i="1"/>
  <c r="N469" i="1"/>
  <c r="O469" i="1"/>
  <c r="P469" i="1"/>
  <c r="N470" i="1"/>
  <c r="O470" i="1"/>
  <c r="P470" i="1"/>
  <c r="N471" i="1"/>
  <c r="O471" i="1"/>
  <c r="P471" i="1"/>
  <c r="N472" i="1"/>
  <c r="O472" i="1"/>
  <c r="P472" i="1"/>
  <c r="N473" i="1"/>
  <c r="O473" i="1"/>
  <c r="P473" i="1"/>
  <c r="N474" i="1"/>
  <c r="O474" i="1"/>
  <c r="P474" i="1"/>
  <c r="N475" i="1"/>
  <c r="O475" i="1"/>
  <c r="P475" i="1"/>
  <c r="N476" i="1"/>
  <c r="O476" i="1"/>
  <c r="P476" i="1"/>
  <c r="N477" i="1"/>
  <c r="O477" i="1"/>
  <c r="P477" i="1"/>
  <c r="N478" i="1"/>
  <c r="O478" i="1"/>
  <c r="P478" i="1"/>
  <c r="N479" i="1"/>
  <c r="O479" i="1"/>
  <c r="P479" i="1"/>
  <c r="N480" i="1"/>
  <c r="O480" i="1"/>
  <c r="P480" i="1"/>
  <c r="N481" i="1"/>
  <c r="O481" i="1"/>
  <c r="P481" i="1"/>
  <c r="N482" i="1"/>
  <c r="O482" i="1"/>
  <c r="P482" i="1"/>
  <c r="N483" i="1"/>
  <c r="O483" i="1"/>
  <c r="P483" i="1"/>
  <c r="N484" i="1"/>
  <c r="O484" i="1"/>
  <c r="P484" i="1"/>
  <c r="N485" i="1"/>
  <c r="O485" i="1"/>
  <c r="P485" i="1"/>
  <c r="N486" i="1"/>
  <c r="O486" i="1"/>
  <c r="P486" i="1"/>
  <c r="N487" i="1"/>
  <c r="O487" i="1"/>
  <c r="P487" i="1"/>
  <c r="N488" i="1"/>
  <c r="O488" i="1"/>
  <c r="P488" i="1"/>
  <c r="N489" i="1"/>
  <c r="O489" i="1"/>
  <c r="P489" i="1"/>
  <c r="N490" i="1"/>
  <c r="O490" i="1"/>
  <c r="P490" i="1"/>
  <c r="N491" i="1"/>
  <c r="O491" i="1"/>
  <c r="P491" i="1"/>
  <c r="N492" i="1"/>
  <c r="O492" i="1"/>
  <c r="P492" i="1"/>
  <c r="N493" i="1"/>
  <c r="O493" i="1"/>
  <c r="P493" i="1"/>
  <c r="N494" i="1"/>
  <c r="O494" i="1"/>
  <c r="P494" i="1"/>
  <c r="N495" i="1"/>
  <c r="O495" i="1"/>
  <c r="P495" i="1"/>
  <c r="N496" i="1"/>
  <c r="O496" i="1"/>
  <c r="P496" i="1"/>
  <c r="N497" i="1"/>
  <c r="O497" i="1"/>
  <c r="P497" i="1"/>
  <c r="N498" i="1"/>
  <c r="O498" i="1"/>
  <c r="P498" i="1"/>
  <c r="N499" i="1"/>
  <c r="O499" i="1"/>
  <c r="P499" i="1"/>
  <c r="N500" i="1"/>
  <c r="O500" i="1"/>
  <c r="P500" i="1"/>
  <c r="N501" i="1"/>
  <c r="O501" i="1"/>
  <c r="P501" i="1"/>
  <c r="N502" i="1"/>
  <c r="O502" i="1"/>
  <c r="P502" i="1"/>
  <c r="N503" i="1"/>
  <c r="O503" i="1"/>
  <c r="P503" i="1"/>
  <c r="N504" i="1"/>
  <c r="O504" i="1"/>
  <c r="P504" i="1"/>
  <c r="N505" i="1"/>
  <c r="O505" i="1"/>
  <c r="P505" i="1"/>
  <c r="N506" i="1"/>
  <c r="O506" i="1"/>
  <c r="P506" i="1"/>
  <c r="N507" i="1"/>
  <c r="O507" i="1"/>
  <c r="P507" i="1"/>
  <c r="N508" i="1"/>
  <c r="O508" i="1"/>
  <c r="P508" i="1"/>
  <c r="N509" i="1"/>
  <c r="O509" i="1"/>
  <c r="P509" i="1"/>
  <c r="N510" i="1"/>
  <c r="O510" i="1"/>
  <c r="P510" i="1"/>
  <c r="N511" i="1"/>
  <c r="O511" i="1"/>
  <c r="P511" i="1"/>
  <c r="N512" i="1"/>
  <c r="O512" i="1"/>
  <c r="P512" i="1"/>
  <c r="N513" i="1"/>
  <c r="O513" i="1"/>
  <c r="P513" i="1"/>
  <c r="N514" i="1"/>
  <c r="O514" i="1"/>
  <c r="P514" i="1"/>
  <c r="N515" i="1"/>
  <c r="O515" i="1"/>
  <c r="P515" i="1"/>
  <c r="N516" i="1"/>
  <c r="O516" i="1"/>
  <c r="P516" i="1"/>
  <c r="N517" i="1"/>
  <c r="O517" i="1"/>
  <c r="P517" i="1"/>
  <c r="N518" i="1"/>
  <c r="O518" i="1"/>
  <c r="P518" i="1"/>
  <c r="N519" i="1"/>
  <c r="O519" i="1"/>
  <c r="P519" i="1"/>
  <c r="N520" i="1"/>
  <c r="O520" i="1"/>
  <c r="P520" i="1"/>
  <c r="N521" i="1"/>
  <c r="O521" i="1"/>
  <c r="P521" i="1"/>
  <c r="N522" i="1"/>
  <c r="O522" i="1"/>
  <c r="P522" i="1"/>
  <c r="N523" i="1"/>
  <c r="O523" i="1"/>
  <c r="P523" i="1"/>
  <c r="N524" i="1"/>
  <c r="O524" i="1"/>
  <c r="P524" i="1"/>
  <c r="N525" i="1"/>
  <c r="O525" i="1"/>
  <c r="P525" i="1"/>
  <c r="N526" i="1"/>
  <c r="O526" i="1"/>
  <c r="P526" i="1"/>
  <c r="N527" i="1"/>
  <c r="O527" i="1"/>
  <c r="P527" i="1"/>
  <c r="N528" i="1"/>
  <c r="O528" i="1"/>
  <c r="P528" i="1"/>
  <c r="N529" i="1"/>
  <c r="O529" i="1"/>
  <c r="P529" i="1"/>
  <c r="N530" i="1"/>
  <c r="O530" i="1"/>
  <c r="P530" i="1"/>
  <c r="N531" i="1"/>
  <c r="O531" i="1"/>
  <c r="P531" i="1"/>
  <c r="N532" i="1"/>
  <c r="O532" i="1"/>
  <c r="P532" i="1"/>
  <c r="N533" i="1"/>
  <c r="O533" i="1"/>
  <c r="P533" i="1"/>
  <c r="N534" i="1"/>
  <c r="O534" i="1"/>
  <c r="P534" i="1"/>
  <c r="N535" i="1"/>
  <c r="O535" i="1"/>
  <c r="P535" i="1"/>
  <c r="N536" i="1"/>
  <c r="O536" i="1"/>
  <c r="P536" i="1"/>
  <c r="N537" i="1"/>
  <c r="O537" i="1"/>
  <c r="P537" i="1"/>
  <c r="N538" i="1"/>
  <c r="O538" i="1"/>
  <c r="P538" i="1"/>
  <c r="N539" i="1"/>
  <c r="O539" i="1"/>
  <c r="P539" i="1"/>
  <c r="N540" i="1"/>
  <c r="O540" i="1"/>
  <c r="P540" i="1"/>
  <c r="N541" i="1"/>
  <c r="O541" i="1"/>
  <c r="P541" i="1"/>
  <c r="N542" i="1"/>
  <c r="O542" i="1"/>
  <c r="P542" i="1"/>
  <c r="N543" i="1"/>
  <c r="O543" i="1"/>
  <c r="P543" i="1"/>
  <c r="N544" i="1"/>
  <c r="O544" i="1"/>
  <c r="P544" i="1"/>
  <c r="N545" i="1"/>
  <c r="O545" i="1"/>
  <c r="P545" i="1"/>
  <c r="N546" i="1"/>
  <c r="O546" i="1"/>
  <c r="P546" i="1"/>
  <c r="N547" i="1"/>
  <c r="O547" i="1"/>
  <c r="P547" i="1"/>
  <c r="N548" i="1"/>
  <c r="O548" i="1"/>
  <c r="P548" i="1"/>
  <c r="N549" i="1"/>
  <c r="O549" i="1"/>
  <c r="P549" i="1"/>
  <c r="N550" i="1"/>
  <c r="O550" i="1"/>
  <c r="P550" i="1"/>
  <c r="N551" i="1"/>
  <c r="O551" i="1"/>
  <c r="P551" i="1"/>
  <c r="N552" i="1"/>
  <c r="O552" i="1"/>
  <c r="P552" i="1"/>
  <c r="N553" i="1"/>
  <c r="O553" i="1"/>
  <c r="P553" i="1"/>
  <c r="N554" i="1"/>
  <c r="O554" i="1"/>
  <c r="P554" i="1"/>
  <c r="N555" i="1"/>
  <c r="O555" i="1"/>
  <c r="P555" i="1"/>
  <c r="N556" i="1"/>
  <c r="O556" i="1"/>
  <c r="P556" i="1"/>
  <c r="N557" i="1"/>
  <c r="O557" i="1"/>
  <c r="P557" i="1"/>
  <c r="N558" i="1"/>
  <c r="O558" i="1"/>
  <c r="P558" i="1"/>
  <c r="N559" i="1"/>
  <c r="O559" i="1"/>
  <c r="P559" i="1"/>
  <c r="N560" i="1"/>
  <c r="O560" i="1"/>
  <c r="P560" i="1"/>
  <c r="N561" i="1"/>
  <c r="O561" i="1"/>
  <c r="P561" i="1"/>
  <c r="N562" i="1"/>
  <c r="O562" i="1"/>
  <c r="P562" i="1"/>
  <c r="N563" i="1"/>
  <c r="O563" i="1"/>
  <c r="P563" i="1"/>
  <c r="N564" i="1"/>
  <c r="O564" i="1"/>
  <c r="P564" i="1"/>
  <c r="N565" i="1"/>
  <c r="O565" i="1"/>
  <c r="P565" i="1"/>
  <c r="N566" i="1"/>
  <c r="O566" i="1"/>
  <c r="P566" i="1"/>
  <c r="N567" i="1"/>
  <c r="O567" i="1"/>
  <c r="P567" i="1"/>
  <c r="N568" i="1"/>
  <c r="O568" i="1"/>
  <c r="P568" i="1"/>
  <c r="N569" i="1"/>
  <c r="O569" i="1"/>
  <c r="P569" i="1"/>
  <c r="N570" i="1"/>
  <c r="O570" i="1"/>
  <c r="P570" i="1"/>
  <c r="N571" i="1"/>
  <c r="O571" i="1"/>
  <c r="P571" i="1"/>
  <c r="N572" i="1"/>
  <c r="O572" i="1"/>
  <c r="P572" i="1"/>
  <c r="N573" i="1"/>
  <c r="O573" i="1"/>
  <c r="P573" i="1"/>
  <c r="N574" i="1"/>
  <c r="O574" i="1"/>
  <c r="P574" i="1"/>
  <c r="N575" i="1"/>
  <c r="O575" i="1"/>
  <c r="P575" i="1"/>
  <c r="N576" i="1"/>
  <c r="O576" i="1"/>
  <c r="P576" i="1"/>
  <c r="N577" i="1"/>
  <c r="O577" i="1"/>
  <c r="P577" i="1"/>
  <c r="N578" i="1"/>
  <c r="O578" i="1"/>
  <c r="P578" i="1"/>
  <c r="N579" i="1"/>
  <c r="O579" i="1"/>
  <c r="P579" i="1"/>
  <c r="N580" i="1"/>
  <c r="O580" i="1"/>
  <c r="P580" i="1"/>
  <c r="N581" i="1"/>
  <c r="O581" i="1"/>
  <c r="P581" i="1"/>
  <c r="N582" i="1"/>
  <c r="O582" i="1"/>
  <c r="P582" i="1"/>
  <c r="N583" i="1"/>
  <c r="O583" i="1"/>
  <c r="P583" i="1"/>
  <c r="N584" i="1"/>
  <c r="O584" i="1"/>
  <c r="P584" i="1"/>
  <c r="N585" i="1"/>
  <c r="O585" i="1"/>
  <c r="P585" i="1"/>
  <c r="N586" i="1"/>
  <c r="O586" i="1"/>
  <c r="P586" i="1"/>
  <c r="N587" i="1"/>
  <c r="O587" i="1"/>
  <c r="P587" i="1"/>
  <c r="N588" i="1"/>
  <c r="O588" i="1"/>
  <c r="P588" i="1"/>
  <c r="N589" i="1"/>
  <c r="O589" i="1"/>
  <c r="P589" i="1"/>
  <c r="N590" i="1"/>
  <c r="O590" i="1"/>
  <c r="P590" i="1"/>
  <c r="N591" i="1"/>
  <c r="O591" i="1"/>
  <c r="P591" i="1"/>
  <c r="N592" i="1"/>
  <c r="O592" i="1"/>
  <c r="P592" i="1"/>
  <c r="N593" i="1"/>
  <c r="O593" i="1"/>
  <c r="P593" i="1"/>
  <c r="N594" i="1"/>
  <c r="O594" i="1"/>
  <c r="P594" i="1"/>
  <c r="N595" i="1"/>
  <c r="O595" i="1"/>
  <c r="P595" i="1"/>
  <c r="N596" i="1"/>
  <c r="O596" i="1"/>
  <c r="P596" i="1"/>
  <c r="N597" i="1"/>
  <c r="O597" i="1"/>
  <c r="P597" i="1"/>
  <c r="N598" i="1"/>
  <c r="O598" i="1"/>
  <c r="P598" i="1"/>
  <c r="N599" i="1"/>
  <c r="O599" i="1"/>
  <c r="P599" i="1"/>
  <c r="N600" i="1"/>
  <c r="O600" i="1"/>
  <c r="P600" i="1"/>
  <c r="N601" i="1"/>
  <c r="O601" i="1"/>
  <c r="P601" i="1"/>
  <c r="N602" i="1"/>
  <c r="O602" i="1"/>
  <c r="P602" i="1"/>
  <c r="N603" i="1"/>
  <c r="O603" i="1"/>
  <c r="P603" i="1"/>
  <c r="N604" i="1"/>
  <c r="O604" i="1"/>
  <c r="P604" i="1"/>
  <c r="N605" i="1"/>
  <c r="O605" i="1"/>
  <c r="P605" i="1"/>
  <c r="N606" i="1"/>
  <c r="O606" i="1"/>
  <c r="P606" i="1"/>
  <c r="N607" i="1"/>
  <c r="O607" i="1"/>
  <c r="P607" i="1"/>
  <c r="N608" i="1"/>
  <c r="O608" i="1"/>
  <c r="P608" i="1"/>
  <c r="N609" i="1"/>
  <c r="O609" i="1"/>
  <c r="P609" i="1"/>
  <c r="N610" i="1"/>
  <c r="O610" i="1"/>
  <c r="P610" i="1"/>
  <c r="N611" i="1"/>
  <c r="O611" i="1"/>
  <c r="P611" i="1"/>
  <c r="N612" i="1"/>
  <c r="O612" i="1"/>
  <c r="P612" i="1"/>
  <c r="N613" i="1"/>
  <c r="O613" i="1"/>
  <c r="P613" i="1"/>
  <c r="N614" i="1"/>
  <c r="O614" i="1"/>
  <c r="P614" i="1"/>
  <c r="N615" i="1"/>
  <c r="O615" i="1"/>
  <c r="P615" i="1"/>
  <c r="N616" i="1"/>
  <c r="O616" i="1"/>
  <c r="P616" i="1"/>
  <c r="N617" i="1"/>
  <c r="O617" i="1"/>
  <c r="P617" i="1"/>
  <c r="N618" i="1"/>
  <c r="O618" i="1"/>
  <c r="P618" i="1"/>
  <c r="N619" i="1"/>
  <c r="O619" i="1"/>
  <c r="P619" i="1"/>
  <c r="N620" i="1"/>
  <c r="O620" i="1"/>
  <c r="P620" i="1"/>
  <c r="N621" i="1"/>
  <c r="O621" i="1"/>
  <c r="P621" i="1"/>
  <c r="N622" i="1"/>
  <c r="O622" i="1"/>
  <c r="P622" i="1"/>
  <c r="N623" i="1"/>
  <c r="O623" i="1"/>
  <c r="P623" i="1"/>
  <c r="N624" i="1"/>
  <c r="O624" i="1"/>
  <c r="P624" i="1"/>
  <c r="N625" i="1"/>
  <c r="O625" i="1"/>
  <c r="P625" i="1"/>
  <c r="N626" i="1"/>
  <c r="O626" i="1"/>
  <c r="P626" i="1"/>
  <c r="N627" i="1"/>
  <c r="O627" i="1"/>
  <c r="P627" i="1"/>
  <c r="N628" i="1"/>
  <c r="O628" i="1"/>
  <c r="P628" i="1"/>
  <c r="N629" i="1"/>
  <c r="O629" i="1"/>
  <c r="P629" i="1"/>
  <c r="N630" i="1"/>
  <c r="O630" i="1"/>
  <c r="P630" i="1"/>
  <c r="N631" i="1"/>
  <c r="O631" i="1"/>
  <c r="P631" i="1"/>
  <c r="N632" i="1"/>
  <c r="O632" i="1"/>
  <c r="P632" i="1"/>
  <c r="N633" i="1"/>
  <c r="O633" i="1"/>
  <c r="P633" i="1"/>
  <c r="N634" i="1"/>
  <c r="O634" i="1"/>
  <c r="P634" i="1"/>
  <c r="N635" i="1"/>
  <c r="O635" i="1"/>
  <c r="P635" i="1"/>
  <c r="N636" i="1"/>
  <c r="O636" i="1"/>
  <c r="P636" i="1"/>
  <c r="N637" i="1"/>
  <c r="O637" i="1"/>
  <c r="P637" i="1"/>
  <c r="N638" i="1"/>
  <c r="O638" i="1"/>
  <c r="P638" i="1"/>
  <c r="N639" i="1"/>
  <c r="O639" i="1"/>
  <c r="P639" i="1"/>
  <c r="N640" i="1"/>
  <c r="O640" i="1"/>
  <c r="P640" i="1"/>
  <c r="N641" i="1"/>
  <c r="O641" i="1"/>
  <c r="P641" i="1"/>
  <c r="N642" i="1"/>
  <c r="O642" i="1"/>
  <c r="P642" i="1"/>
  <c r="N643" i="1"/>
  <c r="O643" i="1"/>
  <c r="P643" i="1"/>
  <c r="N644" i="1"/>
  <c r="O644" i="1"/>
  <c r="P644" i="1"/>
  <c r="N645" i="1"/>
  <c r="O645" i="1"/>
  <c r="P645" i="1"/>
  <c r="N646" i="1"/>
  <c r="O646" i="1"/>
  <c r="P646" i="1"/>
  <c r="N647" i="1"/>
  <c r="O647" i="1"/>
  <c r="P647" i="1"/>
  <c r="N648" i="1"/>
  <c r="O648" i="1"/>
  <c r="P648" i="1"/>
  <c r="N649" i="1"/>
  <c r="O649" i="1"/>
  <c r="P649" i="1"/>
  <c r="N650" i="1"/>
  <c r="O650" i="1"/>
  <c r="P650" i="1"/>
  <c r="N651" i="1"/>
  <c r="O651" i="1"/>
  <c r="P651" i="1"/>
  <c r="N652" i="1"/>
  <c r="O652" i="1"/>
  <c r="P652" i="1"/>
  <c r="N653" i="1"/>
  <c r="O653" i="1"/>
  <c r="P653" i="1"/>
  <c r="N654" i="1"/>
  <c r="O654" i="1"/>
  <c r="P654" i="1"/>
  <c r="N655" i="1"/>
  <c r="O655" i="1"/>
  <c r="P655" i="1"/>
  <c r="N656" i="1"/>
  <c r="O656" i="1"/>
  <c r="P656" i="1"/>
  <c r="N657" i="1"/>
  <c r="O657" i="1"/>
  <c r="P657" i="1"/>
  <c r="N658" i="1"/>
  <c r="O658" i="1"/>
  <c r="P658" i="1"/>
  <c r="N659" i="1"/>
  <c r="O659" i="1"/>
  <c r="P659" i="1"/>
  <c r="N660" i="1"/>
  <c r="O660" i="1"/>
  <c r="P660" i="1"/>
  <c r="N661" i="1"/>
  <c r="O661" i="1"/>
  <c r="P661" i="1"/>
  <c r="N662" i="1"/>
  <c r="O662" i="1"/>
  <c r="P662" i="1"/>
  <c r="N663" i="1"/>
  <c r="O663" i="1"/>
  <c r="P663" i="1"/>
  <c r="N664" i="1"/>
  <c r="O664" i="1"/>
  <c r="P664" i="1"/>
  <c r="N665" i="1"/>
  <c r="O665" i="1"/>
  <c r="P665" i="1"/>
  <c r="N666" i="1"/>
  <c r="O666" i="1"/>
  <c r="P666" i="1"/>
  <c r="N667" i="1"/>
  <c r="O667" i="1"/>
  <c r="P667" i="1"/>
  <c r="N668" i="1"/>
  <c r="O668" i="1"/>
  <c r="P668" i="1"/>
  <c r="N669" i="1"/>
  <c r="O669" i="1"/>
  <c r="P669" i="1"/>
  <c r="N670" i="1"/>
  <c r="O670" i="1"/>
  <c r="P670" i="1"/>
  <c r="N671" i="1"/>
  <c r="O671" i="1"/>
  <c r="P671" i="1"/>
  <c r="N672" i="1"/>
  <c r="O672" i="1"/>
  <c r="P672" i="1"/>
  <c r="N673" i="1"/>
  <c r="O673" i="1"/>
  <c r="P673" i="1"/>
  <c r="N674" i="1"/>
  <c r="O674" i="1"/>
  <c r="P674" i="1"/>
  <c r="N675" i="1"/>
  <c r="O675" i="1"/>
  <c r="P675" i="1"/>
  <c r="N676" i="1"/>
  <c r="O676" i="1"/>
  <c r="P676" i="1"/>
  <c r="N677" i="1"/>
  <c r="O677" i="1"/>
  <c r="P677" i="1"/>
  <c r="N678" i="1"/>
  <c r="O678" i="1"/>
  <c r="P678" i="1"/>
  <c r="N679" i="1"/>
  <c r="O679" i="1"/>
  <c r="P679" i="1"/>
  <c r="N680" i="1"/>
  <c r="O680" i="1"/>
  <c r="P680" i="1"/>
  <c r="N681" i="1"/>
  <c r="O681" i="1"/>
  <c r="P681" i="1"/>
  <c r="N682" i="1"/>
  <c r="O682" i="1"/>
  <c r="P682" i="1"/>
  <c r="N683" i="1"/>
  <c r="O683" i="1"/>
  <c r="P683" i="1"/>
  <c r="N684" i="1"/>
  <c r="O684" i="1"/>
  <c r="P684" i="1"/>
  <c r="N685" i="1"/>
  <c r="O685" i="1"/>
  <c r="P685" i="1"/>
  <c r="N686" i="1"/>
  <c r="O686" i="1"/>
  <c r="P686" i="1"/>
  <c r="N687" i="1"/>
  <c r="O687" i="1"/>
  <c r="P687" i="1"/>
  <c r="N688" i="1"/>
  <c r="O688" i="1"/>
  <c r="P688" i="1"/>
  <c r="N689" i="1"/>
  <c r="O689" i="1"/>
  <c r="P689" i="1"/>
  <c r="N690" i="1"/>
  <c r="O690" i="1"/>
  <c r="P690" i="1"/>
  <c r="N691" i="1"/>
  <c r="O691" i="1"/>
  <c r="P691" i="1"/>
  <c r="N692" i="1"/>
  <c r="O692" i="1"/>
  <c r="P692" i="1"/>
  <c r="N693" i="1"/>
  <c r="O693" i="1"/>
  <c r="P693" i="1"/>
  <c r="N694" i="1"/>
  <c r="O694" i="1"/>
  <c r="P694" i="1"/>
  <c r="N695" i="1"/>
  <c r="O695" i="1"/>
  <c r="P695" i="1"/>
  <c r="N696" i="1"/>
  <c r="O696" i="1"/>
  <c r="P696" i="1"/>
  <c r="N697" i="1"/>
  <c r="O697" i="1"/>
  <c r="P697" i="1"/>
  <c r="N698" i="1"/>
  <c r="O698" i="1"/>
  <c r="P698" i="1"/>
  <c r="N699" i="1"/>
  <c r="O699" i="1"/>
  <c r="P699" i="1"/>
  <c r="N700" i="1"/>
  <c r="O700" i="1"/>
  <c r="P700" i="1"/>
  <c r="N701" i="1"/>
  <c r="O701" i="1"/>
  <c r="P701" i="1"/>
  <c r="N702" i="1"/>
  <c r="O702" i="1"/>
  <c r="P702" i="1"/>
  <c r="N703" i="1"/>
  <c r="O703" i="1"/>
  <c r="P703" i="1"/>
  <c r="N704" i="1"/>
  <c r="O704" i="1"/>
  <c r="P704" i="1"/>
  <c r="N705" i="1"/>
  <c r="O705" i="1"/>
  <c r="P705" i="1"/>
  <c r="N706" i="1"/>
  <c r="O706" i="1"/>
  <c r="P706" i="1"/>
  <c r="N707" i="1"/>
  <c r="O707" i="1"/>
  <c r="P707" i="1"/>
  <c r="N708" i="1"/>
  <c r="O708" i="1"/>
  <c r="P708" i="1"/>
  <c r="N709" i="1"/>
  <c r="O709" i="1"/>
  <c r="P709" i="1"/>
  <c r="N710" i="1"/>
  <c r="O710" i="1"/>
  <c r="P710" i="1"/>
  <c r="N711" i="1"/>
  <c r="O711" i="1"/>
  <c r="P711" i="1"/>
  <c r="N712" i="1"/>
  <c r="O712" i="1"/>
  <c r="P712" i="1"/>
  <c r="N713" i="1"/>
  <c r="O713" i="1"/>
  <c r="P713" i="1"/>
  <c r="N714" i="1"/>
  <c r="O714" i="1"/>
  <c r="P714" i="1"/>
  <c r="N715" i="1"/>
  <c r="O715" i="1"/>
  <c r="P715" i="1"/>
  <c r="N716" i="1"/>
  <c r="O716" i="1"/>
  <c r="P716" i="1"/>
  <c r="N717" i="1"/>
  <c r="O717" i="1"/>
  <c r="P717" i="1"/>
  <c r="N718" i="1"/>
  <c r="O718" i="1"/>
  <c r="P718" i="1"/>
  <c r="N719" i="1"/>
  <c r="O719" i="1"/>
  <c r="P719" i="1"/>
  <c r="N720" i="1"/>
  <c r="O720" i="1"/>
  <c r="P720" i="1"/>
  <c r="N721" i="1"/>
  <c r="O721" i="1"/>
  <c r="P721" i="1"/>
  <c r="N722" i="1"/>
  <c r="O722" i="1"/>
  <c r="P722" i="1"/>
  <c r="N723" i="1"/>
  <c r="O723" i="1"/>
  <c r="P723" i="1"/>
  <c r="N724" i="1"/>
  <c r="O724" i="1"/>
  <c r="P724" i="1"/>
  <c r="N725" i="1"/>
  <c r="O725" i="1"/>
  <c r="P725" i="1"/>
  <c r="N726" i="1"/>
  <c r="O726" i="1"/>
  <c r="P726" i="1"/>
  <c r="N727" i="1"/>
  <c r="O727" i="1"/>
  <c r="P727" i="1"/>
  <c r="N728" i="1"/>
  <c r="O728" i="1"/>
  <c r="P728" i="1"/>
  <c r="N729" i="1"/>
  <c r="O729" i="1"/>
  <c r="P729" i="1"/>
  <c r="N730" i="1"/>
  <c r="O730" i="1"/>
  <c r="P730" i="1"/>
  <c r="N731" i="1"/>
  <c r="O731" i="1"/>
  <c r="P731" i="1"/>
  <c r="N732" i="1"/>
  <c r="O732" i="1"/>
  <c r="P732" i="1"/>
  <c r="N733" i="1"/>
  <c r="O733" i="1"/>
  <c r="P733" i="1"/>
  <c r="N734" i="1"/>
  <c r="O734" i="1"/>
  <c r="P734" i="1"/>
  <c r="N735" i="1"/>
  <c r="O735" i="1"/>
  <c r="P735" i="1"/>
  <c r="N736" i="1"/>
  <c r="O736" i="1"/>
  <c r="P736" i="1"/>
  <c r="N737" i="1"/>
  <c r="O737" i="1"/>
  <c r="P737" i="1"/>
  <c r="N738" i="1"/>
  <c r="O738" i="1"/>
  <c r="P738" i="1"/>
  <c r="N739" i="1"/>
  <c r="O739" i="1"/>
  <c r="P739" i="1"/>
  <c r="N740" i="1"/>
  <c r="O740" i="1"/>
  <c r="P740" i="1"/>
  <c r="N741" i="1"/>
  <c r="O741" i="1"/>
  <c r="P741" i="1"/>
  <c r="N742" i="1"/>
  <c r="O742" i="1"/>
  <c r="P742" i="1"/>
  <c r="N743" i="1"/>
  <c r="O743" i="1"/>
  <c r="P743" i="1"/>
  <c r="N744" i="1"/>
  <c r="O744" i="1"/>
  <c r="P744" i="1"/>
  <c r="N745" i="1"/>
  <c r="O745" i="1"/>
  <c r="P745" i="1"/>
  <c r="N746" i="1"/>
  <c r="O746" i="1"/>
  <c r="P746" i="1"/>
  <c r="N747" i="1"/>
  <c r="O747" i="1"/>
  <c r="P747" i="1"/>
  <c r="N748" i="1"/>
  <c r="O748" i="1"/>
  <c r="P748" i="1"/>
  <c r="N749" i="1"/>
  <c r="O749" i="1"/>
  <c r="P749" i="1"/>
  <c r="N750" i="1"/>
  <c r="O750" i="1"/>
  <c r="P750" i="1"/>
  <c r="N751" i="1"/>
  <c r="O751" i="1"/>
  <c r="P751" i="1"/>
  <c r="N752" i="1"/>
  <c r="O752" i="1"/>
  <c r="P752" i="1"/>
  <c r="N753" i="1"/>
  <c r="O753" i="1"/>
  <c r="P753" i="1"/>
  <c r="N754" i="1"/>
  <c r="O754" i="1"/>
  <c r="P754" i="1"/>
  <c r="N755" i="1"/>
  <c r="O755" i="1"/>
  <c r="P755" i="1"/>
  <c r="N756" i="1"/>
  <c r="O756" i="1"/>
  <c r="P756" i="1"/>
  <c r="N757" i="1"/>
  <c r="O757" i="1"/>
  <c r="P757" i="1"/>
  <c r="N758" i="1"/>
  <c r="O758" i="1"/>
  <c r="P758" i="1"/>
  <c r="N759" i="1"/>
  <c r="O759" i="1"/>
  <c r="P759" i="1"/>
  <c r="N760" i="1"/>
  <c r="O760" i="1"/>
  <c r="P760" i="1"/>
  <c r="N761" i="1"/>
  <c r="O761" i="1"/>
  <c r="P761" i="1"/>
  <c r="N762" i="1"/>
  <c r="O762" i="1"/>
  <c r="P762" i="1"/>
  <c r="N763" i="1"/>
  <c r="O763" i="1"/>
  <c r="P763" i="1"/>
  <c r="N764" i="1"/>
  <c r="O764" i="1"/>
  <c r="P764" i="1"/>
  <c r="N765" i="1"/>
  <c r="O765" i="1"/>
  <c r="P765" i="1"/>
  <c r="N766" i="1"/>
  <c r="O766" i="1"/>
  <c r="P766" i="1"/>
  <c r="N767" i="1"/>
  <c r="O767" i="1"/>
  <c r="P767" i="1"/>
  <c r="N768" i="1"/>
  <c r="O768" i="1"/>
  <c r="P768" i="1"/>
  <c r="N769" i="1"/>
  <c r="O769" i="1"/>
  <c r="P769" i="1"/>
  <c r="N770" i="1"/>
  <c r="O770" i="1"/>
  <c r="P770" i="1"/>
  <c r="N771" i="1"/>
  <c r="O771" i="1"/>
  <c r="P771" i="1"/>
  <c r="N772" i="1"/>
  <c r="O772" i="1"/>
  <c r="P772" i="1"/>
  <c r="N773" i="1"/>
  <c r="O773" i="1"/>
  <c r="P773" i="1"/>
  <c r="N774" i="1"/>
  <c r="O774" i="1"/>
  <c r="P774" i="1"/>
  <c r="N775" i="1"/>
  <c r="O775" i="1"/>
  <c r="P775" i="1"/>
  <c r="N776" i="1"/>
  <c r="O776" i="1"/>
  <c r="P776" i="1"/>
  <c r="N777" i="1"/>
  <c r="O777" i="1"/>
  <c r="P777" i="1"/>
  <c r="N778" i="1"/>
  <c r="O778" i="1"/>
  <c r="P778" i="1"/>
  <c r="N779" i="1"/>
  <c r="O779" i="1"/>
  <c r="P779" i="1"/>
  <c r="N780" i="1"/>
  <c r="O780" i="1"/>
  <c r="P780" i="1"/>
  <c r="N781" i="1"/>
  <c r="O781" i="1"/>
  <c r="P781" i="1"/>
  <c r="N782" i="1"/>
  <c r="O782" i="1"/>
  <c r="P782" i="1"/>
  <c r="N783" i="1"/>
  <c r="O783" i="1"/>
  <c r="P783" i="1"/>
  <c r="N784" i="1"/>
  <c r="O784" i="1"/>
  <c r="P784" i="1"/>
  <c r="N785" i="1"/>
  <c r="O785" i="1"/>
  <c r="P785" i="1"/>
  <c r="N786" i="1"/>
  <c r="O786" i="1"/>
  <c r="P786" i="1"/>
  <c r="N787" i="1"/>
  <c r="O787" i="1"/>
  <c r="P787" i="1"/>
  <c r="N788" i="1"/>
  <c r="O788" i="1"/>
  <c r="P788" i="1"/>
  <c r="N789" i="1"/>
  <c r="O789" i="1"/>
  <c r="P789" i="1"/>
  <c r="N790" i="1"/>
  <c r="O790" i="1"/>
  <c r="P790" i="1"/>
  <c r="N791" i="1"/>
  <c r="O791" i="1"/>
  <c r="P791" i="1"/>
  <c r="N792" i="1"/>
  <c r="O792" i="1"/>
  <c r="P792" i="1"/>
  <c r="N793" i="1"/>
  <c r="O793" i="1"/>
  <c r="P793" i="1"/>
  <c r="N794" i="1"/>
  <c r="O794" i="1"/>
  <c r="P794" i="1"/>
  <c r="N795" i="1"/>
  <c r="O795" i="1"/>
  <c r="P795" i="1"/>
  <c r="N796" i="1"/>
  <c r="O796" i="1"/>
  <c r="P796" i="1"/>
  <c r="N797" i="1"/>
  <c r="O797" i="1"/>
  <c r="P797" i="1"/>
  <c r="N798" i="1"/>
  <c r="O798" i="1"/>
  <c r="P798" i="1"/>
  <c r="N799" i="1"/>
  <c r="O799" i="1"/>
  <c r="P799" i="1"/>
  <c r="N800" i="1"/>
  <c r="O800" i="1"/>
  <c r="P800" i="1"/>
  <c r="N801" i="1"/>
  <c r="O801" i="1"/>
  <c r="P801" i="1"/>
  <c r="N802" i="1"/>
  <c r="O802" i="1"/>
  <c r="P802" i="1"/>
  <c r="N803" i="1"/>
  <c r="O803" i="1"/>
  <c r="P803" i="1"/>
  <c r="N804" i="1"/>
  <c r="O804" i="1"/>
  <c r="P804" i="1"/>
  <c r="N805" i="1"/>
  <c r="O805" i="1"/>
  <c r="P805" i="1"/>
  <c r="N806" i="1"/>
  <c r="O806" i="1"/>
  <c r="P806" i="1"/>
  <c r="N807" i="1"/>
  <c r="O807" i="1"/>
  <c r="P807" i="1"/>
  <c r="N808" i="1"/>
  <c r="O808" i="1"/>
  <c r="P808" i="1"/>
  <c r="N809" i="1"/>
  <c r="O809" i="1"/>
  <c r="P809" i="1"/>
  <c r="N810" i="1"/>
  <c r="O810" i="1"/>
  <c r="P810" i="1"/>
  <c r="N811" i="1"/>
  <c r="O811" i="1"/>
  <c r="P811" i="1"/>
  <c r="N812" i="1"/>
  <c r="O812" i="1"/>
  <c r="P812" i="1"/>
  <c r="N813" i="1"/>
  <c r="O813" i="1"/>
  <c r="P813" i="1"/>
  <c r="N814" i="1"/>
  <c r="O814" i="1"/>
  <c r="P814" i="1"/>
  <c r="N815" i="1"/>
  <c r="O815" i="1"/>
  <c r="P815" i="1"/>
  <c r="N816" i="1"/>
  <c r="O816" i="1"/>
  <c r="P816" i="1"/>
  <c r="N817" i="1"/>
  <c r="O817" i="1"/>
  <c r="P817" i="1"/>
  <c r="N818" i="1"/>
  <c r="O818" i="1"/>
  <c r="P818" i="1"/>
  <c r="N819" i="1"/>
  <c r="O819" i="1"/>
  <c r="P819" i="1"/>
  <c r="N820" i="1"/>
  <c r="O820" i="1"/>
  <c r="P820" i="1"/>
  <c r="N821" i="1"/>
  <c r="O821" i="1"/>
  <c r="P821" i="1"/>
  <c r="N822" i="1"/>
  <c r="O822" i="1"/>
  <c r="P822" i="1"/>
  <c r="N823" i="1"/>
  <c r="O823" i="1"/>
  <c r="P823" i="1"/>
  <c r="N824" i="1"/>
  <c r="O824" i="1"/>
  <c r="P824" i="1"/>
  <c r="N825" i="1"/>
  <c r="O825" i="1"/>
  <c r="P825" i="1"/>
  <c r="N826" i="1"/>
  <c r="O826" i="1"/>
  <c r="P826" i="1"/>
  <c r="N827" i="1"/>
  <c r="O827" i="1"/>
  <c r="P827" i="1"/>
  <c r="N828" i="1"/>
  <c r="O828" i="1"/>
  <c r="P828" i="1"/>
  <c r="N829" i="1"/>
  <c r="O829" i="1"/>
  <c r="P829" i="1"/>
  <c r="N830" i="1"/>
  <c r="O830" i="1"/>
  <c r="P830" i="1"/>
  <c r="N831" i="1"/>
  <c r="O831" i="1"/>
  <c r="P831" i="1"/>
  <c r="N832" i="1"/>
  <c r="O832" i="1"/>
  <c r="P832" i="1"/>
  <c r="N833" i="1"/>
  <c r="O833" i="1"/>
  <c r="P833" i="1"/>
  <c r="N834" i="1"/>
  <c r="O834" i="1"/>
  <c r="P834" i="1"/>
  <c r="N835" i="1"/>
  <c r="O835" i="1"/>
  <c r="P835" i="1"/>
  <c r="N836" i="1"/>
  <c r="O836" i="1"/>
  <c r="P836" i="1"/>
  <c r="N837" i="1"/>
  <c r="O837" i="1"/>
  <c r="P837" i="1"/>
  <c r="N838" i="1"/>
  <c r="O838" i="1"/>
  <c r="P838" i="1"/>
  <c r="N839" i="1"/>
  <c r="O839" i="1"/>
  <c r="P839" i="1"/>
  <c r="N840" i="1"/>
  <c r="O840" i="1"/>
  <c r="P840" i="1"/>
  <c r="N841" i="1"/>
  <c r="O841" i="1"/>
  <c r="P841" i="1"/>
  <c r="N4" i="1"/>
  <c r="O4" i="1"/>
  <c r="P4" i="1"/>
  <c r="J4" i="1"/>
  <c r="K4" i="1"/>
  <c r="L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J501" i="1"/>
  <c r="K501" i="1"/>
  <c r="J502" i="1"/>
  <c r="K502" i="1"/>
  <c r="J503" i="1"/>
  <c r="K503" i="1"/>
  <c r="J504" i="1"/>
  <c r="K504" i="1"/>
  <c r="J505" i="1"/>
  <c r="K505" i="1"/>
  <c r="J506" i="1"/>
  <c r="K506" i="1"/>
  <c r="J507" i="1"/>
  <c r="K507" i="1"/>
  <c r="J508" i="1"/>
  <c r="K508" i="1"/>
  <c r="J509" i="1"/>
  <c r="K509" i="1"/>
  <c r="J510" i="1"/>
  <c r="K510" i="1"/>
  <c r="J511" i="1"/>
  <c r="K511" i="1"/>
  <c r="J512" i="1"/>
  <c r="K512" i="1"/>
  <c r="J513" i="1"/>
  <c r="K513" i="1"/>
  <c r="J514" i="1"/>
  <c r="K514" i="1"/>
  <c r="J515" i="1"/>
  <c r="K515" i="1"/>
  <c r="J516" i="1"/>
  <c r="K516" i="1"/>
  <c r="J517" i="1"/>
  <c r="K517" i="1"/>
  <c r="J518" i="1"/>
  <c r="K518" i="1"/>
  <c r="J519" i="1"/>
  <c r="K519" i="1"/>
  <c r="J520" i="1"/>
  <c r="K520" i="1"/>
  <c r="J521" i="1"/>
  <c r="K521" i="1"/>
  <c r="J522" i="1"/>
  <c r="K522" i="1"/>
  <c r="J523" i="1"/>
  <c r="K523" i="1"/>
  <c r="J524" i="1"/>
  <c r="K524" i="1"/>
  <c r="J525" i="1"/>
  <c r="K525" i="1"/>
  <c r="J526" i="1"/>
  <c r="K526" i="1"/>
  <c r="J527" i="1"/>
  <c r="K527" i="1"/>
  <c r="J528" i="1"/>
  <c r="K528" i="1"/>
  <c r="J529" i="1"/>
  <c r="K529" i="1"/>
  <c r="J530" i="1"/>
  <c r="K530" i="1"/>
  <c r="J531" i="1"/>
  <c r="K531" i="1"/>
  <c r="J532" i="1"/>
  <c r="K532" i="1"/>
  <c r="J533" i="1"/>
  <c r="K533" i="1"/>
  <c r="J534" i="1"/>
  <c r="K534" i="1"/>
  <c r="J535" i="1"/>
  <c r="K535" i="1"/>
  <c r="J536" i="1"/>
  <c r="K536" i="1"/>
  <c r="J537" i="1"/>
  <c r="K537" i="1"/>
  <c r="J538" i="1"/>
  <c r="K538" i="1"/>
  <c r="J539" i="1"/>
  <c r="K539" i="1"/>
  <c r="J540" i="1"/>
  <c r="K540" i="1"/>
  <c r="J541" i="1"/>
  <c r="K541" i="1"/>
  <c r="J542" i="1"/>
  <c r="K542" i="1"/>
  <c r="J543" i="1"/>
  <c r="K543" i="1"/>
  <c r="J544" i="1"/>
  <c r="K544" i="1"/>
  <c r="J545" i="1"/>
  <c r="K545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8" i="1"/>
  <c r="K578" i="1"/>
  <c r="J579" i="1"/>
  <c r="K579" i="1"/>
  <c r="J580" i="1"/>
  <c r="K580" i="1"/>
  <c r="J581" i="1"/>
  <c r="K581" i="1"/>
  <c r="J582" i="1"/>
  <c r="K582" i="1"/>
  <c r="J583" i="1"/>
  <c r="K583" i="1"/>
  <c r="J584" i="1"/>
  <c r="K584" i="1"/>
  <c r="J585" i="1"/>
  <c r="K585" i="1"/>
  <c r="J586" i="1"/>
  <c r="K586" i="1"/>
  <c r="J587" i="1"/>
  <c r="K587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7" i="1"/>
  <c r="K597" i="1"/>
  <c r="J598" i="1"/>
  <c r="K598" i="1"/>
  <c r="J599" i="1"/>
  <c r="K599" i="1"/>
  <c r="J600" i="1"/>
  <c r="K600" i="1"/>
  <c r="J601" i="1"/>
  <c r="K601" i="1"/>
  <c r="J602" i="1"/>
  <c r="K602" i="1"/>
  <c r="J603" i="1"/>
  <c r="K603" i="1"/>
  <c r="J604" i="1"/>
  <c r="K604" i="1"/>
  <c r="J605" i="1"/>
  <c r="K605" i="1"/>
  <c r="J606" i="1"/>
  <c r="K606" i="1"/>
  <c r="J607" i="1"/>
  <c r="K607" i="1"/>
  <c r="J608" i="1"/>
  <c r="K608" i="1"/>
  <c r="J609" i="1"/>
  <c r="K609" i="1"/>
  <c r="J610" i="1"/>
  <c r="K610" i="1"/>
  <c r="J611" i="1"/>
  <c r="K611" i="1"/>
  <c r="J612" i="1"/>
  <c r="K612" i="1"/>
  <c r="J613" i="1"/>
  <c r="K613" i="1"/>
  <c r="J614" i="1"/>
  <c r="K614" i="1"/>
  <c r="J615" i="1"/>
  <c r="K615" i="1"/>
  <c r="J616" i="1"/>
  <c r="K616" i="1"/>
  <c r="J617" i="1"/>
  <c r="K617" i="1"/>
  <c r="J618" i="1"/>
  <c r="K618" i="1"/>
  <c r="J619" i="1"/>
  <c r="K619" i="1"/>
  <c r="J620" i="1"/>
  <c r="K620" i="1"/>
  <c r="J621" i="1"/>
  <c r="K621" i="1"/>
  <c r="J622" i="1"/>
  <c r="K622" i="1"/>
  <c r="J623" i="1"/>
  <c r="K623" i="1"/>
  <c r="J624" i="1"/>
  <c r="K624" i="1"/>
  <c r="J625" i="1"/>
  <c r="K625" i="1"/>
  <c r="J626" i="1"/>
  <c r="K626" i="1"/>
  <c r="J627" i="1"/>
  <c r="K627" i="1"/>
  <c r="J628" i="1"/>
  <c r="K628" i="1"/>
  <c r="J629" i="1"/>
  <c r="K629" i="1"/>
  <c r="J630" i="1"/>
  <c r="K630" i="1"/>
  <c r="J631" i="1"/>
  <c r="K631" i="1"/>
  <c r="J632" i="1"/>
  <c r="K632" i="1"/>
  <c r="J633" i="1"/>
  <c r="K633" i="1"/>
  <c r="J634" i="1"/>
  <c r="K634" i="1"/>
  <c r="J635" i="1"/>
  <c r="K635" i="1"/>
  <c r="J636" i="1"/>
  <c r="K636" i="1"/>
  <c r="J637" i="1"/>
  <c r="K637" i="1"/>
  <c r="J638" i="1"/>
  <c r="K638" i="1"/>
  <c r="J639" i="1"/>
  <c r="K639" i="1"/>
  <c r="J640" i="1"/>
  <c r="K640" i="1"/>
  <c r="J641" i="1"/>
  <c r="K641" i="1"/>
  <c r="J642" i="1"/>
  <c r="K642" i="1"/>
  <c r="J643" i="1"/>
  <c r="K643" i="1"/>
  <c r="J644" i="1"/>
  <c r="K644" i="1"/>
  <c r="J645" i="1"/>
  <c r="K645" i="1"/>
  <c r="J646" i="1"/>
  <c r="K646" i="1"/>
  <c r="J647" i="1"/>
  <c r="K647" i="1"/>
  <c r="J648" i="1"/>
  <c r="K648" i="1"/>
  <c r="J649" i="1"/>
  <c r="K649" i="1"/>
  <c r="J650" i="1"/>
  <c r="K650" i="1"/>
  <c r="J651" i="1"/>
  <c r="K651" i="1"/>
  <c r="J652" i="1"/>
  <c r="K652" i="1"/>
  <c r="J653" i="1"/>
  <c r="K653" i="1"/>
  <c r="J654" i="1"/>
  <c r="K654" i="1"/>
  <c r="J655" i="1"/>
  <c r="K655" i="1"/>
  <c r="J656" i="1"/>
  <c r="K656" i="1"/>
  <c r="J657" i="1"/>
  <c r="K657" i="1"/>
  <c r="J658" i="1"/>
  <c r="K658" i="1"/>
  <c r="J659" i="1"/>
  <c r="K659" i="1"/>
  <c r="J660" i="1"/>
  <c r="K660" i="1"/>
  <c r="J661" i="1"/>
  <c r="K661" i="1"/>
  <c r="J662" i="1"/>
  <c r="K662" i="1"/>
  <c r="J663" i="1"/>
  <c r="K663" i="1"/>
  <c r="J664" i="1"/>
  <c r="K664" i="1"/>
  <c r="J665" i="1"/>
  <c r="K665" i="1"/>
  <c r="J666" i="1"/>
  <c r="K666" i="1"/>
  <c r="J667" i="1"/>
  <c r="K667" i="1"/>
  <c r="J668" i="1"/>
  <c r="K668" i="1"/>
  <c r="J669" i="1"/>
  <c r="K669" i="1"/>
  <c r="J670" i="1"/>
  <c r="K670" i="1"/>
  <c r="J671" i="1"/>
  <c r="K671" i="1"/>
  <c r="J672" i="1"/>
  <c r="K672" i="1"/>
  <c r="J673" i="1"/>
  <c r="K673" i="1"/>
  <c r="J674" i="1"/>
  <c r="K674" i="1"/>
  <c r="J675" i="1"/>
  <c r="K675" i="1"/>
  <c r="J676" i="1"/>
  <c r="K676" i="1"/>
  <c r="J677" i="1"/>
  <c r="K677" i="1"/>
  <c r="J678" i="1"/>
  <c r="K678" i="1"/>
  <c r="J679" i="1"/>
  <c r="K679" i="1"/>
  <c r="J680" i="1"/>
  <c r="K680" i="1"/>
  <c r="J681" i="1"/>
  <c r="K681" i="1"/>
  <c r="J682" i="1"/>
  <c r="K682" i="1"/>
  <c r="J683" i="1"/>
  <c r="K683" i="1"/>
  <c r="J684" i="1"/>
  <c r="K684" i="1"/>
  <c r="J685" i="1"/>
  <c r="K685" i="1"/>
  <c r="J686" i="1"/>
  <c r="K686" i="1"/>
  <c r="J687" i="1"/>
  <c r="K687" i="1"/>
  <c r="J688" i="1"/>
  <c r="K688" i="1"/>
  <c r="J689" i="1"/>
  <c r="K689" i="1"/>
  <c r="J690" i="1"/>
  <c r="K690" i="1"/>
  <c r="J691" i="1"/>
  <c r="K691" i="1"/>
  <c r="J692" i="1"/>
  <c r="K692" i="1"/>
  <c r="J693" i="1"/>
  <c r="K693" i="1"/>
  <c r="J694" i="1"/>
  <c r="K694" i="1"/>
  <c r="J695" i="1"/>
  <c r="K695" i="1"/>
  <c r="J696" i="1"/>
  <c r="K696" i="1"/>
  <c r="J697" i="1"/>
  <c r="K697" i="1"/>
  <c r="J698" i="1"/>
  <c r="K698" i="1"/>
  <c r="J699" i="1"/>
  <c r="K699" i="1"/>
  <c r="J700" i="1"/>
  <c r="K700" i="1"/>
  <c r="J701" i="1"/>
  <c r="K701" i="1"/>
  <c r="J702" i="1"/>
  <c r="K702" i="1"/>
  <c r="J703" i="1"/>
  <c r="K703" i="1"/>
  <c r="J704" i="1"/>
  <c r="K704" i="1"/>
  <c r="J705" i="1"/>
  <c r="K705" i="1"/>
  <c r="J706" i="1"/>
  <c r="K706" i="1"/>
  <c r="J707" i="1"/>
  <c r="K707" i="1"/>
  <c r="J708" i="1"/>
  <c r="K708" i="1"/>
  <c r="J709" i="1"/>
  <c r="K709" i="1"/>
  <c r="J710" i="1"/>
  <c r="K710" i="1"/>
  <c r="J711" i="1"/>
  <c r="K711" i="1"/>
  <c r="J712" i="1"/>
  <c r="K712" i="1"/>
  <c r="J713" i="1"/>
  <c r="K713" i="1"/>
  <c r="J714" i="1"/>
  <c r="K714" i="1"/>
  <c r="J715" i="1"/>
  <c r="K715" i="1"/>
  <c r="J716" i="1"/>
  <c r="K716" i="1"/>
  <c r="J717" i="1"/>
  <c r="K717" i="1"/>
  <c r="J718" i="1"/>
  <c r="K718" i="1"/>
  <c r="J719" i="1"/>
  <c r="K719" i="1"/>
  <c r="J720" i="1"/>
  <c r="K720" i="1"/>
  <c r="J721" i="1"/>
  <c r="K721" i="1"/>
  <c r="J722" i="1"/>
  <c r="K722" i="1"/>
  <c r="J723" i="1"/>
  <c r="K723" i="1"/>
  <c r="J724" i="1"/>
  <c r="K724" i="1"/>
  <c r="J725" i="1"/>
  <c r="K725" i="1"/>
  <c r="J726" i="1"/>
  <c r="K726" i="1"/>
  <c r="J727" i="1"/>
  <c r="K727" i="1"/>
  <c r="J728" i="1"/>
  <c r="K728" i="1"/>
  <c r="J729" i="1"/>
  <c r="K729" i="1"/>
  <c r="J730" i="1"/>
  <c r="K730" i="1"/>
  <c r="J731" i="1"/>
  <c r="K731" i="1"/>
  <c r="J732" i="1"/>
  <c r="K732" i="1"/>
  <c r="J733" i="1"/>
  <c r="K733" i="1"/>
  <c r="J734" i="1"/>
  <c r="K734" i="1"/>
  <c r="J735" i="1"/>
  <c r="K735" i="1"/>
  <c r="J736" i="1"/>
  <c r="K736" i="1"/>
  <c r="J737" i="1"/>
  <c r="K737" i="1"/>
  <c r="J738" i="1"/>
  <c r="K738" i="1"/>
  <c r="J739" i="1"/>
  <c r="K739" i="1"/>
  <c r="J740" i="1"/>
  <c r="K740" i="1"/>
  <c r="J741" i="1"/>
  <c r="K741" i="1"/>
  <c r="J742" i="1"/>
  <c r="K742" i="1"/>
  <c r="J743" i="1"/>
  <c r="K743" i="1"/>
  <c r="J744" i="1"/>
  <c r="K744" i="1"/>
  <c r="J745" i="1"/>
  <c r="K745" i="1"/>
  <c r="J746" i="1"/>
  <c r="K746" i="1"/>
  <c r="J747" i="1"/>
  <c r="K747" i="1"/>
  <c r="J748" i="1"/>
  <c r="K748" i="1"/>
  <c r="J749" i="1"/>
  <c r="K749" i="1"/>
  <c r="J750" i="1"/>
  <c r="K750" i="1"/>
  <c r="J751" i="1"/>
  <c r="K751" i="1"/>
  <c r="J752" i="1"/>
  <c r="K752" i="1"/>
  <c r="J753" i="1"/>
  <c r="K753" i="1"/>
  <c r="J754" i="1"/>
  <c r="K754" i="1"/>
  <c r="J755" i="1"/>
  <c r="K755" i="1"/>
  <c r="J756" i="1"/>
  <c r="K756" i="1"/>
  <c r="J757" i="1"/>
  <c r="K757" i="1"/>
  <c r="J758" i="1"/>
  <c r="K758" i="1"/>
  <c r="J759" i="1"/>
  <c r="K759" i="1"/>
  <c r="J760" i="1"/>
  <c r="K760" i="1"/>
  <c r="J761" i="1"/>
  <c r="K761" i="1"/>
  <c r="J762" i="1"/>
  <c r="K762" i="1"/>
  <c r="J763" i="1"/>
  <c r="K763" i="1"/>
  <c r="J764" i="1"/>
  <c r="K764" i="1"/>
  <c r="J765" i="1"/>
  <c r="K765" i="1"/>
  <c r="J766" i="1"/>
  <c r="K766" i="1"/>
  <c r="J767" i="1"/>
  <c r="K767" i="1"/>
  <c r="J768" i="1"/>
  <c r="K768" i="1"/>
  <c r="J769" i="1"/>
  <c r="K769" i="1"/>
  <c r="J770" i="1"/>
  <c r="K770" i="1"/>
  <c r="J771" i="1"/>
  <c r="K771" i="1"/>
  <c r="J772" i="1"/>
  <c r="K772" i="1"/>
  <c r="J773" i="1"/>
  <c r="K773" i="1"/>
  <c r="J774" i="1"/>
  <c r="K774" i="1"/>
  <c r="J775" i="1"/>
  <c r="K775" i="1"/>
  <c r="J776" i="1"/>
  <c r="K776" i="1"/>
  <c r="J777" i="1"/>
  <c r="K777" i="1"/>
  <c r="J778" i="1"/>
  <c r="K778" i="1"/>
  <c r="J779" i="1"/>
  <c r="K779" i="1"/>
  <c r="J780" i="1"/>
  <c r="K780" i="1"/>
  <c r="J781" i="1"/>
  <c r="K781" i="1"/>
  <c r="J782" i="1"/>
  <c r="K782" i="1"/>
  <c r="J783" i="1"/>
  <c r="K783" i="1"/>
  <c r="J784" i="1"/>
  <c r="K784" i="1"/>
  <c r="J785" i="1"/>
  <c r="K785" i="1"/>
  <c r="J786" i="1"/>
  <c r="K786" i="1"/>
  <c r="J787" i="1"/>
  <c r="K787" i="1"/>
  <c r="J788" i="1"/>
  <c r="K788" i="1"/>
  <c r="J789" i="1"/>
  <c r="K789" i="1"/>
  <c r="J790" i="1"/>
  <c r="K790" i="1"/>
  <c r="J791" i="1"/>
  <c r="K791" i="1"/>
  <c r="J792" i="1"/>
  <c r="K792" i="1"/>
  <c r="J793" i="1"/>
  <c r="K793" i="1"/>
  <c r="J794" i="1"/>
  <c r="K794" i="1"/>
  <c r="J795" i="1"/>
  <c r="K795" i="1"/>
  <c r="J796" i="1"/>
  <c r="K796" i="1"/>
  <c r="J797" i="1"/>
  <c r="K797" i="1"/>
  <c r="J798" i="1"/>
  <c r="K798" i="1"/>
  <c r="J799" i="1"/>
  <c r="K799" i="1"/>
  <c r="J800" i="1"/>
  <c r="K800" i="1"/>
  <c r="J801" i="1"/>
  <c r="K801" i="1"/>
  <c r="J802" i="1"/>
  <c r="K802" i="1"/>
  <c r="J803" i="1"/>
  <c r="K803" i="1"/>
  <c r="J804" i="1"/>
  <c r="K804" i="1"/>
  <c r="J805" i="1"/>
  <c r="K805" i="1"/>
  <c r="J806" i="1"/>
  <c r="K806" i="1"/>
  <c r="J807" i="1"/>
  <c r="K807" i="1"/>
  <c r="J808" i="1"/>
  <c r="K808" i="1"/>
  <c r="J809" i="1"/>
  <c r="K809" i="1"/>
  <c r="J810" i="1"/>
  <c r="K810" i="1"/>
  <c r="J811" i="1"/>
  <c r="K811" i="1"/>
  <c r="J812" i="1"/>
  <c r="K812" i="1"/>
  <c r="J813" i="1"/>
  <c r="K813" i="1"/>
  <c r="J814" i="1"/>
  <c r="K814" i="1"/>
  <c r="J815" i="1"/>
  <c r="K815" i="1"/>
  <c r="J816" i="1"/>
  <c r="K816" i="1"/>
  <c r="J817" i="1"/>
  <c r="K817" i="1"/>
  <c r="J818" i="1"/>
  <c r="K818" i="1"/>
  <c r="J819" i="1"/>
  <c r="K819" i="1"/>
  <c r="J820" i="1"/>
  <c r="K820" i="1"/>
  <c r="J821" i="1"/>
  <c r="K821" i="1"/>
  <c r="J822" i="1"/>
  <c r="K822" i="1"/>
  <c r="J823" i="1"/>
  <c r="K823" i="1"/>
  <c r="J824" i="1"/>
  <c r="K824" i="1"/>
  <c r="J825" i="1"/>
  <c r="K825" i="1"/>
  <c r="J826" i="1"/>
  <c r="K826" i="1"/>
  <c r="J827" i="1"/>
  <c r="K827" i="1"/>
  <c r="J828" i="1"/>
  <c r="K828" i="1"/>
  <c r="J829" i="1"/>
  <c r="K829" i="1"/>
  <c r="J830" i="1"/>
  <c r="K830" i="1"/>
  <c r="J831" i="1"/>
  <c r="K831" i="1"/>
  <c r="J832" i="1"/>
  <c r="K832" i="1"/>
  <c r="J833" i="1"/>
  <c r="K833" i="1"/>
  <c r="J834" i="1"/>
  <c r="K834" i="1"/>
  <c r="J835" i="1"/>
  <c r="K835" i="1"/>
  <c r="J836" i="1"/>
  <c r="K836" i="1"/>
  <c r="J837" i="1"/>
  <c r="K837" i="1"/>
  <c r="J838" i="1"/>
  <c r="K838" i="1"/>
  <c r="J839" i="1"/>
  <c r="K839" i="1"/>
  <c r="J840" i="1"/>
  <c r="K840" i="1"/>
  <c r="J841" i="1"/>
  <c r="K84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H158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H331" i="1"/>
  <c r="L331" i="1"/>
  <c r="L332" i="1"/>
  <c r="H333" i="1"/>
  <c r="L333" i="1"/>
  <c r="L334" i="1"/>
  <c r="L335" i="1"/>
  <c r="L336" i="1"/>
  <c r="H337" i="1"/>
  <c r="L337" i="1"/>
  <c r="L338" i="1"/>
  <c r="H339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H377" i="1"/>
  <c r="L377" i="1"/>
  <c r="H378" i="1"/>
  <c r="L378" i="1"/>
  <c r="H379" i="1"/>
  <c r="L379" i="1"/>
  <c r="H380" i="1"/>
  <c r="L380" i="1"/>
  <c r="H381" i="1"/>
  <c r="L381" i="1"/>
  <c r="L382" i="1"/>
  <c r="H383" i="1"/>
  <c r="L383" i="1"/>
  <c r="L384" i="1"/>
  <c r="H385" i="1"/>
  <c r="L385" i="1"/>
  <c r="H386" i="1"/>
  <c r="L386" i="1"/>
  <c r="L387" i="1"/>
  <c r="L388" i="1"/>
  <c r="L389" i="1"/>
  <c r="L390" i="1"/>
  <c r="H391" i="1"/>
  <c r="L391" i="1"/>
  <c r="L392" i="1"/>
  <c r="L393" i="1"/>
  <c r="L394" i="1"/>
  <c r="L395" i="1"/>
  <c r="H396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H643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G868" i="3"/>
  <c r="G867" i="3"/>
  <c r="G866" i="3"/>
  <c r="G865" i="3"/>
  <c r="G864" i="3"/>
  <c r="G863" i="3"/>
  <c r="G862" i="3"/>
  <c r="G861" i="3"/>
  <c r="G860" i="3"/>
  <c r="G859" i="3"/>
  <c r="G858" i="3"/>
  <c r="G857" i="3"/>
  <c r="G856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869" i="3"/>
  <c r="G870" i="3"/>
  <c r="G871" i="3"/>
</calcChain>
</file>

<file path=xl/comments1.xml><?xml version="1.0" encoding="utf-8"?>
<comments xmlns="http://schemas.openxmlformats.org/spreadsheetml/2006/main">
  <authors>
    <author>CLAUDIA MILENA CMCS. CORREA SANCHEZ</author>
  </authors>
  <commentList>
    <comment ref="M3" authorId="0">
      <text>
        <r>
          <rPr>
            <b/>
            <sz val="15"/>
            <color rgb="FF000000"/>
            <rFont val="Tahoma"/>
            <family val="2"/>
          </rPr>
          <t>Escribir valores enteros</t>
        </r>
      </text>
    </comment>
  </commentList>
</comments>
</file>

<file path=xl/sharedStrings.xml><?xml version="1.0" encoding="utf-8"?>
<sst xmlns="http://schemas.openxmlformats.org/spreadsheetml/2006/main" count="9428" uniqueCount="1866">
  <si>
    <t xml:space="preserve">ITEM </t>
  </si>
  <si>
    <t>ACTIVIDAD</t>
  </si>
  <si>
    <t>UND</t>
  </si>
  <si>
    <t xml:space="preserve">CANTIDAD </t>
  </si>
  <si>
    <t xml:space="preserve">VALOR  IVA </t>
  </si>
  <si>
    <t>VALOR TOTAL</t>
  </si>
  <si>
    <t>1.1</t>
  </si>
  <si>
    <t>Demolición de enchape y/o revoque, incluye botada de escombros</t>
  </si>
  <si>
    <t>M2</t>
  </si>
  <si>
    <t>1.2</t>
  </si>
  <si>
    <t>Demolición de muros en ladrillo e = 15/20 cm. Incluye retiro</t>
  </si>
  <si>
    <t>1.3</t>
  </si>
  <si>
    <t>Demolición de pisos en concreto de cualquier espesor, incluye retiro, cargue, transporte y botada del material proveniente de la demolición en botaderos oficiales</t>
  </si>
  <si>
    <t>1.4</t>
  </si>
  <si>
    <t>Demolición de pisos en baldosa cerámica,  de cualquier espesor, incluye el guardaescobas, el mortero de piso y el retiro del entresuelo en primer piso para su posterior reutilización, cargue, transporte y botada del material proveniente de la demolición en botaderos oficiales</t>
  </si>
  <si>
    <t>1.5</t>
  </si>
  <si>
    <t>Demolición de elementos en concreto de cualquier tipo: reforzado, simple, ciclópeo, columnas, vigas, fundaciones, losas, muros, muertos en concreto. Incluye retiro</t>
  </si>
  <si>
    <t>M3</t>
  </si>
  <si>
    <t>1.6</t>
  </si>
  <si>
    <t>Demolición de zócalo en grano, concreto, baldosa o mediacaña en grano</t>
  </si>
  <si>
    <t>ML</t>
  </si>
  <si>
    <t>1.7</t>
  </si>
  <si>
    <t>Desmonte de aparatos sanitarios, incluye retiro de escombros</t>
  </si>
  <si>
    <t>1.8</t>
  </si>
  <si>
    <t xml:space="preserve">Desmonte de ventanas de cualquier dimensión. incluye: cargue, transporte, retiro de escombros, recuperación de los materiales aprovechables </t>
  </si>
  <si>
    <t>1.9</t>
  </si>
  <si>
    <t>Desmonte de topecamillas, rieles, cortineros o similares en mal estado. Incluye retiro</t>
  </si>
  <si>
    <t>1.10</t>
  </si>
  <si>
    <t>Desmonte cielo raso cualquier tipo, incluye cargue y retiro de material desmontado</t>
  </si>
  <si>
    <t>1.11</t>
  </si>
  <si>
    <t xml:space="preserve">Desmonte de marco y ala de puerta sencilla (1 ala).  incluye: cargue, transporte, retiro de escombros, recuperación de los materiales aprovechables </t>
  </si>
  <si>
    <t>1.12</t>
  </si>
  <si>
    <t>Desmonte de marco y ala de puertas sencillas (2 alas). incluye: cargue, transporte, retiro de escombros, recuperación de los materiales aprovechables</t>
  </si>
  <si>
    <t>1.13</t>
  </si>
  <si>
    <t xml:space="preserve">Desmonte de cerramiento en drywall, incluye trasiego </t>
  </si>
  <si>
    <t>1.14</t>
  </si>
  <si>
    <t>Desmonte y retiro de espejos e incrustaciones</t>
  </si>
  <si>
    <t>1.15</t>
  </si>
  <si>
    <t xml:space="preserve">Desmonte de repisas </t>
  </si>
  <si>
    <t>1.16</t>
  </si>
  <si>
    <t>Desmonte de cartelera, tablero, letreros, reloj o similares</t>
  </si>
  <si>
    <t>1.17</t>
  </si>
  <si>
    <t>Suministro e instalación de tela verde o blanca para cerramientos provisionales</t>
  </si>
  <si>
    <t>1.18</t>
  </si>
  <si>
    <t>Suministro e instalación plástico negro calibre 4 (Protección )</t>
  </si>
  <si>
    <t>1.19</t>
  </si>
  <si>
    <t>Cerramiento provisional en drywall 1 cara</t>
  </si>
  <si>
    <t>1.20</t>
  </si>
  <si>
    <t>Cerramiento provisional en drywall 2 caras</t>
  </si>
  <si>
    <t>1.21</t>
  </si>
  <si>
    <t xml:space="preserve">Recolección y retiro de escombros de construcción con disposición final en los sitios adecuados. volqueta con capacidad de  7m3 </t>
  </si>
  <si>
    <t>1.22</t>
  </si>
  <si>
    <t>Cargue y retiro de escombros con aseo general</t>
  </si>
  <si>
    <t>1.23</t>
  </si>
  <si>
    <t>Transporte local de materiales y escombros dentro del hospital. Recorrido superior a 40ml o cambio de piso (nivel)</t>
  </si>
  <si>
    <t>1.24</t>
  </si>
  <si>
    <t>Traslado de elementos incluye acarreo en camión tipo turbo y ayudante - distancia no mayor al perímetro urbano</t>
  </si>
  <si>
    <t>VIAJE</t>
  </si>
  <si>
    <t>1.25</t>
  </si>
  <si>
    <t>Traslado de elementos como mobiliario, equipos, o materiales e insumos que solicite el hospital dentro de la misma sede (traslado manual hasta 25 kg / mecánica hasta el peso que soporte el sistema de transporte)</t>
  </si>
  <si>
    <t>HR</t>
  </si>
  <si>
    <t>1.26</t>
  </si>
  <si>
    <t>Mortero 1:4 para nivelación de piso e=4 cm</t>
  </si>
  <si>
    <t>1.27</t>
  </si>
  <si>
    <t>Adecuación y preparación de superficie para piso, incluye greteada y lijada</t>
  </si>
  <si>
    <t>1.28</t>
  </si>
  <si>
    <t>Suministro e instalación de enchape cerámico pared y piso para baños 20.5 x 20.5 cm blanco</t>
  </si>
  <si>
    <t>1.29</t>
  </si>
  <si>
    <t>Suministro e instalación de baldosa duropiso</t>
  </si>
  <si>
    <t>1.30</t>
  </si>
  <si>
    <t>Suministro e instalación de piso en baldosa de grano igual a la existente, de primera calidad, incluye varilla de dilatación de aluminio de 4 mm, lechada, destroncada , pulida, brillada en el sitio, mortero de pega 1:4 25x25cm 0 30x30cm</t>
  </si>
  <si>
    <t>1.31</t>
  </si>
  <si>
    <t>Suministro e instalación de piso en Baldosa Blanco Huila fondo blanco Grano 1, o Grano 5 - 0,30m x 0,30m, incluye varilla de dilatación de bronce de 5 mm, lechada, destroncada , pulida, brillada en el sitio, mortero de pega 1:4 0,30m x 0,30cm o 0,40m x 0,40m</t>
  </si>
  <si>
    <t>1.32</t>
  </si>
  <si>
    <t>Suministro e instalación de piso en Baldosa Doradal Fondo Blanco Grano 5 - 0,40m x 0,40m, incluye varilla de dilatación de bronce de 5 mm, lechada, destroncada , pulida, brillada en el sitio, mortero de pega 1:4 0,30m x 0,30cm o 0,40m x 0,40m</t>
  </si>
  <si>
    <t>1.33</t>
  </si>
  <si>
    <t>Suministro e instalación de piso en Baldosa Payande Fondo Blanco Grano 2 - 0,30m x 0,30m, incluye varilla de dilatación de bronce de 5 mm, lechada, destroncada , pulida, brillada en el sitio, mortero de pega 1:4 0,30m x 0,30cm o 0,40m x 0,40m</t>
  </si>
  <si>
    <t>1.34</t>
  </si>
  <si>
    <t>Suministro e instalación de piso en Baldosa Payande Fondo Blanco Grano 5 - 0,40m x 0,40m, incluye varilla de dilatación de bronce de 5 mm, lechada, destroncada , pulida, brillada en el sitio, mortero de pega 1:4 0,30m x 0,30cm o 0,40m x 0,40m</t>
  </si>
  <si>
    <t>1.35</t>
  </si>
  <si>
    <t>Suministro e instalación de piso en Baldosa Payande Fondo Gris Grano 1, o Grano 5 - 0,30m x 0,30m, incluye varilla de dilatación de bronce de 5 mm, lechada, destroncada , pulida, brillada en el sitio, mortero de pega 1:4 0,30m x 0,30cm o 0,40m x 0,40m</t>
  </si>
  <si>
    <t>1.36</t>
  </si>
  <si>
    <t>Suministro e instalación de piso en Baldosa Payande Grano 1, o Grano 5 - 0,30m x 0,30m, incluye varilla de dilatación de bronce de 5 mm, lechada, destroncada , pulida, brillada en el sitio, mortero de pega 1:4 0,30m x 0,30cm o 0,40m x 0,40m</t>
  </si>
  <si>
    <t>1.37</t>
  </si>
  <si>
    <t>Suministro e instalación de piso en Baldosa Payande Negro Fondo Blanco Grano 5 - 0,30m x 0,30m, incluye varilla de dilatación de bronce de 5 mm, lechada, destroncada , pulida, brillada en el sitio, mortero de pega 1:4 0,30m x 0,30cm o 0,40m x 0,40m</t>
  </si>
  <si>
    <t>1.38</t>
  </si>
  <si>
    <t>Suministro e instalación de piso en Baldosa Payande Villa de Leyva Grano 1 - 0,30m x 0,30m, incluye varilla de dilatación de bronce de 5 mm, lechada, destroncada , pulida, brillada en el sitio, mortero de pega 1:4 0,30m x 0,30cm o 0,40m x 0,40m</t>
  </si>
  <si>
    <t>1.39</t>
  </si>
  <si>
    <t>Suministro e instalación de piso en Baldosa Perlato Claro Fondo Crema Grano 5 - 0,40m x 0,40m, incluye varilla de dilatación de bronce de 5 mm, lechada, destroncada , pulida, brillada en el sitio, mortero de pega 1:4 0,30m x 0,30cm o 0,40m x 0,40m</t>
  </si>
  <si>
    <t>1.40</t>
  </si>
  <si>
    <t>Suministro e instalación de piso en Baldosa Perlato Claro Grano 1 - 0,30m x 0,30m, incluye varilla de dilatación de bronce de 5 mm, lechada, destroncada , pulida, brillada en el sitio, mortero de pega 1:4 0,30m x 0,30cm o 0,40m x 0,40m</t>
  </si>
  <si>
    <t>1.41</t>
  </si>
  <si>
    <t>Suministro e instalación de piso en Baldosa Villa de Leyva Fondo Gris Grano 5 - 0,30m x 0,30m, incluye varilla de dilatación de bronce de 5 mm, lechada, destroncada , pulida, brillada en el sitio, mortero de pega 1:4 0,30m x 0,30cm o 0,40m x 0,40m</t>
  </si>
  <si>
    <t>1.42</t>
  </si>
  <si>
    <t>Vaciado de bocapuerta en grano igual al existente</t>
  </si>
  <si>
    <t>1.43</t>
  </si>
  <si>
    <t>Suministro e instalación de guardaescobas en duropiso, incluye emboquillada y limpieza de excesos</t>
  </si>
  <si>
    <t>1.44</t>
  </si>
  <si>
    <t>Construcción de zócalo o guardaescobas en media caña en granito, Incluye pulida</t>
  </si>
  <si>
    <t>1.45</t>
  </si>
  <si>
    <t>Lechada en baldosa o baldosín</t>
  </si>
  <si>
    <t>1.46</t>
  </si>
  <si>
    <t>Limpieza de baldosín</t>
  </si>
  <si>
    <t>1.47</t>
  </si>
  <si>
    <t>Brillada y pulida de piso</t>
  </si>
  <si>
    <t>1.48</t>
  </si>
  <si>
    <t>Cristalizada de piso, incluye brillada y pulida de piso.</t>
  </si>
  <si>
    <t>1.49</t>
  </si>
  <si>
    <t>Pulida y cristalizada de escalas. incluye huellas + contrahuellas. zócalo en media caña. Brillo de pirlán de cobre</t>
  </si>
  <si>
    <t>1.50</t>
  </si>
  <si>
    <t>Pulida y cristalizada de zócalos en media caña</t>
  </si>
  <si>
    <t>1.51</t>
  </si>
  <si>
    <t>Suministro y aplicación de estuco en pisos</t>
  </si>
  <si>
    <t>1.52</t>
  </si>
  <si>
    <t>Construcción de media caña en yeso</t>
  </si>
  <si>
    <t>1.53</t>
  </si>
  <si>
    <t>Suministro e instalación de media caña en pvc de 6 hasta 10cm</t>
  </si>
  <si>
    <t>1.54</t>
  </si>
  <si>
    <t>Suministro e instalación de pirlán (Filo de huella y contrahuella), incluye desmonte de pirlán existente y resane</t>
  </si>
  <si>
    <t>1.55</t>
  </si>
  <si>
    <t>Retiro de boquilla de enchape para rectificación</t>
  </si>
  <si>
    <t>1.56</t>
  </si>
  <si>
    <t>Reparación de piso en concreto de 21 mpa., e= 0,04 m. incluye juntas de dilatación, malla electrosoldada d-50, acabado y todos los elementos necesarios para su correcto vaciado</t>
  </si>
  <si>
    <t>1.57</t>
  </si>
  <si>
    <t>Corte con pulidora en muros y pisos</t>
  </si>
  <si>
    <t>1.58</t>
  </si>
  <si>
    <t>Suministro e instalación de rejilla para sumidero continuo, en Angulo metálico de 1 1/2" x 3/16", ancho=0.25m. No incluye pintura ni anticorrosivo</t>
  </si>
  <si>
    <t>1.59</t>
  </si>
  <si>
    <t>Suministro e instalación de adoquín espesor hasta 20mm de caucho. Incluye armado e instalación mediante resina industrial PL 285.</t>
  </si>
  <si>
    <t>1.60</t>
  </si>
  <si>
    <t>Muro en bloque No.5 de 15 cm</t>
  </si>
  <si>
    <t>1.61</t>
  </si>
  <si>
    <t>Muro en drywall 1 cara, incluye pintura de acabado</t>
  </si>
  <si>
    <t>1.62</t>
  </si>
  <si>
    <t xml:space="preserve">Muro en drywall doble cara, incluye estructura y masillada  </t>
  </si>
  <si>
    <t>1.63</t>
  </si>
  <si>
    <t>Muro en superboard 1 cara , incluye pintura de acabado</t>
  </si>
  <si>
    <t>1.64</t>
  </si>
  <si>
    <t xml:space="preserve">Muro en superboard doble cara, incluye estructura y masillada  </t>
  </si>
  <si>
    <t>1.65</t>
  </si>
  <si>
    <t>Regatas en muros (Incluye retiro material)</t>
  </si>
  <si>
    <t>1.66</t>
  </si>
  <si>
    <t>Pañete o revoque sobre muros</t>
  </si>
  <si>
    <t>1.67</t>
  </si>
  <si>
    <t xml:space="preserve">Filos y Dilataciones </t>
  </si>
  <si>
    <t>1.68</t>
  </si>
  <si>
    <t xml:space="preserve">Pañetes carteras, filos o similares </t>
  </si>
  <si>
    <t>1.69</t>
  </si>
  <si>
    <t>Resane de regatas en muro filos o dilataciones</t>
  </si>
  <si>
    <t>1.70</t>
  </si>
  <si>
    <t>Suministro e instalación de ángulo en aluminio (esquinero)</t>
  </si>
  <si>
    <t>1.71</t>
  </si>
  <si>
    <t>Suministro y aplicación de mezcla adherente acronal en muros y cielo a tres manos</t>
  </si>
  <si>
    <t>1.72</t>
  </si>
  <si>
    <t>Instalación de cinta malla para cubrimiento y resane de grietas en superficies a pintar</t>
  </si>
  <si>
    <t>1.73</t>
  </si>
  <si>
    <t>Estuco en cielos incluye resanes</t>
  </si>
  <si>
    <t>1.74</t>
  </si>
  <si>
    <t>Estuco en muros incluye resanes</t>
  </si>
  <si>
    <t>1.75</t>
  </si>
  <si>
    <t>Instalación de repisas</t>
  </si>
  <si>
    <t>1.76</t>
  </si>
  <si>
    <t>Instalación de avisos</t>
  </si>
  <si>
    <t>1.77</t>
  </si>
  <si>
    <t>Suministro e instalación de pie de amigos</t>
  </si>
  <si>
    <t>1.78</t>
  </si>
  <si>
    <t>Anclaje de cartelera, tablero, letreros, reloj o similares. incluye elementos de fijación</t>
  </si>
  <si>
    <t>1.79</t>
  </si>
  <si>
    <t>Anclaje a muro de estantes, locker o muebles, incluye soportes metálicos</t>
  </si>
  <si>
    <t>1.80</t>
  </si>
  <si>
    <t>Anclajes estructurales para muros en mampostería</t>
  </si>
  <si>
    <t>1.81</t>
  </si>
  <si>
    <t>Suministro e instalacion de guardacamillas en RH de 1.5mm color blanco. Incluye cordoneado de silicona para sello de junta, tapa tornillos instalado con silicona para mayor adhesion, cantos rigidos y todos los elementos necesarios para su correcta instalacion</t>
  </si>
  <si>
    <t>1.82</t>
  </si>
  <si>
    <t>Mesón en grano vaciado en sitio hasta 0.76m de ancho</t>
  </si>
  <si>
    <t>1.83</t>
  </si>
  <si>
    <t>suministro e instalación de mesón en acero inoxidable 304, calibre 18, con salpicadero y rebordes antiderrame, incluye patas en tubo en acero inoxidable de 2" y 1 entrepaño</t>
  </si>
  <si>
    <t>1.84</t>
  </si>
  <si>
    <t>Fabricación de pocetas en mesones nuevos de acero inoxidable 304 calibre 18</t>
  </si>
  <si>
    <t>1.85</t>
  </si>
  <si>
    <t>Lavamanos manos libres en acero inoxidable - incluye acondicionamiento de punto hidráulico y sanitario - Pedestal en acero inoxidable, pedal manos libres, grifería cuello de ganzo tipo importación</t>
  </si>
  <si>
    <t>1.86</t>
  </si>
  <si>
    <t>Suministro e instalación de barra de seguridad en acero inoxidable para baño discapacitado en muro</t>
  </si>
  <si>
    <t>1.87</t>
  </si>
  <si>
    <t>Suministro e instalación de barra de seguridad piso a muro en acero inoxidable para baño discapacitados</t>
  </si>
  <si>
    <t>1.88</t>
  </si>
  <si>
    <t>Suministro e instalación de pasamanos en acero inoxidable en tubo redondo hueco de 1 1/2" de diámetro - continuo, con sus respectivos flanches y tapaflanches de lujo y todos los elementos necesarios para su fijación</t>
  </si>
  <si>
    <t>1.89</t>
  </si>
  <si>
    <t>Cielo raso en drywall, incluye estructura y acabado</t>
  </si>
  <si>
    <t>1.90</t>
  </si>
  <si>
    <t>Cielo raso en superboard, incluye estructura y acabado</t>
  </si>
  <si>
    <t>1.91</t>
  </si>
  <si>
    <t>Apertura de registros 0,60 x 0,60</t>
  </si>
  <si>
    <t>1.92</t>
  </si>
  <si>
    <t>Apertura de registros 0,30 x 0,30</t>
  </si>
  <si>
    <t>1.93</t>
  </si>
  <si>
    <t>Suministro e instalación marco de aluminio para lámpara 0,60m x 0,60m, o 1,20m x 0,30m</t>
  </si>
  <si>
    <t>1.94</t>
  </si>
  <si>
    <t>Suministro e instalación marco de aluminio para registro 15x15 a 40x40</t>
  </si>
  <si>
    <t>1.95</t>
  </si>
  <si>
    <t>Cubierta en policarbonato e=8mm. Incluye conector, remate en U, cinta de ventilación, cinta selladora y todos los elementos necesarios para su correcta instalación</t>
  </si>
  <si>
    <t>1.96</t>
  </si>
  <si>
    <t>Cubierta en teja canal de asbesto cemento (No incluye estructura)</t>
  </si>
  <si>
    <t>1.97</t>
  </si>
  <si>
    <t>Cubierta traslúcida ajover (No incluye estructura)</t>
  </si>
  <si>
    <t>1.98</t>
  </si>
  <si>
    <t>Suministro e instalación de teja tipo zinc Calibre 33</t>
  </si>
  <si>
    <t>1.99</t>
  </si>
  <si>
    <t>Desmonte de cubierta tipo Domo en acrílico modulado. Incluye retiro y trasiego hasta acopio dentro del hospital</t>
  </si>
  <si>
    <t>1.100</t>
  </si>
  <si>
    <t>Construcción de tapa en poliéster reforzado en fibra de vidrio (PRFV) de tres capas para tanque de almacenamiento de agua potable con refuerzo en acero.</t>
  </si>
  <si>
    <t>1.101</t>
  </si>
  <si>
    <t>Impermeabilización de cubiertas con manto foil, Fiberglass o de similar calidad</t>
  </si>
  <si>
    <t>1.102</t>
  </si>
  <si>
    <t>Impermeabilización y emboquillado de bajantes, incluye limpieza reparación de soporte, aplicación de sistema manto en obra y sello bituminoso</t>
  </si>
  <si>
    <t>1.103</t>
  </si>
  <si>
    <t>1.104</t>
  </si>
  <si>
    <t>Reparación de canales en lámina galvanizada</t>
  </si>
  <si>
    <t>1.105</t>
  </si>
  <si>
    <t>Reparación de domos de cubierta en acrílico</t>
  </si>
  <si>
    <t>1.106</t>
  </si>
  <si>
    <t>Reparación de elementos estructurales (viguetas) bajo placa en concreto</t>
  </si>
  <si>
    <t>1.107</t>
  </si>
  <si>
    <t>Reparación y mantenimiento general de estructura metálica. Incluye: limpieza, lijado, raspado y retiro de oxido, aplicación de pintóxido, masillado mediante resina epóxica, aplicación de imprimante para metal</t>
  </si>
  <si>
    <t>1.108</t>
  </si>
  <si>
    <t>Refuerzo de estructura metálica en arco de platina de 2"x3/16" y tubular rectangular de10cm x 4cm cal 18 para soporte de policarbonato debidamente instalado. Ancho hasta 2.40m</t>
  </si>
  <si>
    <t>1.109</t>
  </si>
  <si>
    <t>Corte y/o cambio, así como adición de tubo cuadrado de 10cm x 10cm o 10 x 4cm en estructura metálica, Incluye corte, ensamble mediante soldadura eléctrica, retiro de elementos sobrantes con disposición en acopio dentro de las instalaciones del hospital</t>
  </si>
  <si>
    <t>1.110</t>
  </si>
  <si>
    <t>Estructura metálica en tubo cuadrado de 10cm x 10cm cal 18 incluye correas de 10cm x 4cm cal 18. H total estructura = 2.8m y ancho 2.38m, anclajes de columnas a piso, ensamble a la estructura principal existente</t>
  </si>
  <si>
    <t>1.111</t>
  </si>
  <si>
    <t>Suministro de espuma expansiva tipo Sika Boom para sello de superficie. Incluye limpieza de superficie</t>
  </si>
  <si>
    <t>1.112</t>
  </si>
  <si>
    <t>Cambio de cierre puerta hidráulica de piso. Incluye desmonte de puerta, muerto en mortero para anclaje y nivelación de caja e instalación, montaje nuevamente de puerta, pruebas de funcionamiento y todos los elementos necesarios para su correcto funcionamiento</t>
  </si>
  <si>
    <t>1.113</t>
  </si>
  <si>
    <t>Suministro e instalación de brazo hidráulico para puerta</t>
  </si>
  <si>
    <t>1.114</t>
  </si>
  <si>
    <t xml:space="preserve">Ajuste de bisagra, cerradura o similar de puerta sencilla </t>
  </si>
  <si>
    <t>1.115</t>
  </si>
  <si>
    <t>Suministro e instalación de marco de 3" x 1" en aluminio color analoc y puerta tubular de 1 1/2" x 1 1/2" con pisa vidrio curvo y vidrio frozen altura hasta 2.10 y ancho hasta 1.10</t>
  </si>
  <si>
    <t>1.116</t>
  </si>
  <si>
    <t>Suministro e instalación puerta metálica entamborada de 2 hojas cal. 18 con persiana superior en ambas hojas, 1.17m x 2.50m. Incluye traslado a sitio de instalación, falleba, pasador, acabado en esmalte y marco en perfil tipo tacón de 1 1/2" x 3" cal. 16</t>
  </si>
  <si>
    <t>1.117</t>
  </si>
  <si>
    <t>Suministro e instalación de puerta entamborada metálica, incluye pintura en esmalte por ambas caras hasta 1.5 m de ancho x 2.10 de alto, marco y agujero para chapa</t>
  </si>
  <si>
    <t>1.118</t>
  </si>
  <si>
    <t>Suministro e instalación de puerta entamborada metálica tipo vaivén de 2 hojas hasta 1.65 m de ancho x 2.10 de alto para área quirúrgica. Incluye estructura de refuerzo para impactos de camillas, instalación mediante pivotes machos y hembras, mirilla doble cristal; pintura electrostática</t>
  </si>
  <si>
    <t>1.119</t>
  </si>
  <si>
    <t>Suministro e instalación de puerta metálica cal. 18, 1.0m x 2,10m, entamborada y acabado en pintura electrostática color blanco. Incluye pivotes y todos los elementos necesarios para su correcta instalación y funcionamiento</t>
  </si>
  <si>
    <t>1.120</t>
  </si>
  <si>
    <t>Suministro e instalación de puerta metálica cal. 18, 1,10m x 2,10m, estructura en dos cuerpos con bandeja central de despacho reclinable, acabado en pintura electrostática color blanco. Incluye bisagras y todos los elementos necesarios para su correcto funcionamiento</t>
  </si>
  <si>
    <t>1.121</t>
  </si>
  <si>
    <t>Suministro e instalacion de puerta en RH hasta 1.2m. Incluye bisagras y chapa tipo manija o pomo.</t>
  </si>
  <si>
    <t>1.122</t>
  </si>
  <si>
    <t>Suministro e instalacion de puerta tipo vaiven de dos hojas en vidrio templado de 10mm hasta (2.1m x 2.1m). Incluye accesorios en acero inoxidable como manija romana, chapa y porta chapa, resividor de chapa, porta falleba, tubo de 2 pulgadas calibre 18, pivotes aereos y pivotes de piso y cierra puerta hidraulico</t>
  </si>
  <si>
    <t>1.123</t>
  </si>
  <si>
    <t>Suministro e instalación de marco en aluminio hasta 2.1 de altura y 1m de ancho</t>
  </si>
  <si>
    <t>1.124</t>
  </si>
  <si>
    <t>Reparación de puertas convencional. incluye cepillada y desmonte e instalación</t>
  </si>
  <si>
    <t>1.125</t>
  </si>
  <si>
    <t>1.126</t>
  </si>
  <si>
    <t>1.127</t>
  </si>
  <si>
    <t>Suministro e instalación de chapa de pomo en baños y oficinas tipo bola ( incluye el retiro )</t>
  </si>
  <si>
    <t>1.128</t>
  </si>
  <si>
    <t>Suministro e instalación de chapa de manija ( incluye el retiro )</t>
  </si>
  <si>
    <t>1.129</t>
  </si>
  <si>
    <t>Suministro e instalación de chapas de seguridad ( incluye el retiro )</t>
  </si>
  <si>
    <t>1.130</t>
  </si>
  <si>
    <t>suministro e instalación de candado</t>
  </si>
  <si>
    <t>1.131</t>
  </si>
  <si>
    <t>Suministro e instalación de bisagras 3"</t>
  </si>
  <si>
    <t>1.132</t>
  </si>
  <si>
    <t>Suministro e instalación bisagra de piso</t>
  </si>
  <si>
    <t>1.133</t>
  </si>
  <si>
    <t>Suministro e instalación de tope de puerta resortado</t>
  </si>
  <si>
    <t>1.134</t>
  </si>
  <si>
    <t>Suministro e instalación de ventana en estructura tubular de 3"x1" cortado a medida con soportes divisorios  en aluminio crudo. No incluye acabado ni vidrios</t>
  </si>
  <si>
    <t>1.135</t>
  </si>
  <si>
    <t>Suministro e instalación de  ventanería en aluminio crudo sistema 38.31 fija o proyectante. Incluye sillar, cabezal, jambas, tee divisoria y marco Z. No incluye cristalería</t>
  </si>
  <si>
    <t>1.136</t>
  </si>
  <si>
    <t>Suministro e instalación de policarbonato de 6mm para ventanas. Incluye todos los elementos de fijación necesarios para su correcto funcionamiento</t>
  </si>
  <si>
    <t>1.137</t>
  </si>
  <si>
    <t>Mantenimiento y reparación de ventana</t>
  </si>
  <si>
    <t>1.138</t>
  </si>
  <si>
    <t>Suministro e instalación de manija para ventana</t>
  </si>
  <si>
    <t>1.139</t>
  </si>
  <si>
    <t>Suministro e instalación de película polarizada para ventanas-incluye limpieza de la superficie</t>
  </si>
  <si>
    <t>1.140</t>
  </si>
  <si>
    <t>Suministro e instalación de blackout</t>
  </si>
  <si>
    <t>1.141</t>
  </si>
  <si>
    <t>Ventanilla en vidrio templado de 8 mm. Incluye accesorios en acero inoxidable tales como dilatador tipo fachada y todos los elementos necesarios para su correcta instalación</t>
  </si>
  <si>
    <t>1.142</t>
  </si>
  <si>
    <t>Suministro e instalación de pisa vidrios faltantes</t>
  </si>
  <si>
    <t>1.143</t>
  </si>
  <si>
    <t xml:space="preserve">Suministro e instalación de vidrio transparente de 4mm. No incluye andamios </t>
  </si>
  <si>
    <t>1.144</t>
  </si>
  <si>
    <t>Suministro e instalación de vidrio transparente de celosía 4mm</t>
  </si>
  <si>
    <t>1.145</t>
  </si>
  <si>
    <t xml:space="preserve">Suministro e instalación de vidrio 4mm </t>
  </si>
  <si>
    <t>1.146</t>
  </si>
  <si>
    <t>Suministro e instalación de vidrio de seguridad espesor 6mm, con película de 4 micras</t>
  </si>
  <si>
    <t>1.147</t>
  </si>
  <si>
    <t>Suministro e instalación de acrílico para espaldar de sillas</t>
  </si>
  <si>
    <t>1.148</t>
  </si>
  <si>
    <t>Suministro y aplicación Pintura tipo acrílica para exteriores , sobre revoque, color diferente o similar, hidrorepelente de primera calidad que cumpla con la norma NTC 1335. Incluye resane de grietas y adecuación de la superficie a intervenir</t>
  </si>
  <si>
    <t>1.149</t>
  </si>
  <si>
    <t>Suministro y aplicación pintura tipo vinilo para interiores, sobre estuco, de primera calidad sobre pintura existente, 2 a 3 manos. Incluye raspada, retiro de pintura en mal estado, resanes de grietas y adecuación de la superficie a intervenir</t>
  </si>
  <si>
    <t>1.150</t>
  </si>
  <si>
    <t>Suministro y colocación de pintura en esmalte de primera calidad sobre madera o metal. incluye adecuación de la superficie a intervenir</t>
  </si>
  <si>
    <t>1.151</t>
  </si>
  <si>
    <t>Suministro y aplicación de pintura en esmalte repinte color similar</t>
  </si>
  <si>
    <t>1.152</t>
  </si>
  <si>
    <t>Suministro y aplicación de pintura epóxica para interiores de primera calidad sobre muros y cielos. Incluye resane de grietas y adecuación de la superficie</t>
  </si>
  <si>
    <t>1.153</t>
  </si>
  <si>
    <t>Suministro y aplicación de pintura en esmalte para  zócalo, h= 10 cm. sobre pintura existente</t>
  </si>
  <si>
    <t>1.154</t>
  </si>
  <si>
    <t>Suministro y aplicación de pintura en esmalte para rejas,  de ventanas, de fachada. incluye pintura anticorrosiva donde sea necesario</t>
  </si>
  <si>
    <t>1.155</t>
  </si>
  <si>
    <t>Repinte de pasamanos metálicos o similar. Incluye limpieza completa, anticorrosivo donde se requiera y pintura completa con esmalte</t>
  </si>
  <si>
    <t>1.156</t>
  </si>
  <si>
    <t>Suministro y aplicación de pintura en esmalte para alas de puertas ancho hasta 1.10 m (ambas caras)</t>
  </si>
  <si>
    <t>1.157</t>
  </si>
  <si>
    <t>Suministro y aplicación de pintura en esmalte marcos doble cara de puertas hasta 1.10 m de ancho</t>
  </si>
  <si>
    <t>1.158</t>
  </si>
  <si>
    <t xml:space="preserve">Suministro y aplicación de pintura epóxica en alas de puertas ancho hasta 1.10 m (ambas caras) </t>
  </si>
  <si>
    <t>1.159</t>
  </si>
  <si>
    <t>Suministro y aplicación de Sikaflex - 1A Plus. 300 ml- incluye limpieza de superficie</t>
  </si>
  <si>
    <t>1.160</t>
  </si>
  <si>
    <t>Suministro y aplicación de pintura epóxica sobre media caña en muros y cielos de dos a tres manos</t>
  </si>
  <si>
    <t>1.161</t>
  </si>
  <si>
    <t>Suministro y aplicación de pintura en vinilo tipo 1 sobre cielo raso hasta seis (6) metros de altura</t>
  </si>
  <si>
    <t>1.162</t>
  </si>
  <si>
    <t>Suministro y aplicación de pintura epóxica para interiores de primera calidad sobre pisos</t>
  </si>
  <si>
    <t>1.163</t>
  </si>
  <si>
    <t>Suministro y aplicación de pintura amarilla tráfico con líneas de 14cm de ancho para demarcación</t>
  </si>
  <si>
    <t>1.164</t>
  </si>
  <si>
    <t xml:space="preserve">Suministro e instalación de cinta de demarcación cualquier color </t>
  </si>
  <si>
    <t>1.165</t>
  </si>
  <si>
    <t>1.166</t>
  </si>
  <si>
    <t>Reforzamiento de vigas y viguetas con Sika Carbodur S512 adherida al elemento de concreto con adhesivo epóxica Sikadur 30</t>
  </si>
  <si>
    <t>1.167</t>
  </si>
  <si>
    <t>Mano de obra ayudante entendido</t>
  </si>
  <si>
    <t>1.168</t>
  </si>
  <si>
    <t>Mano de obra oficial de primera</t>
  </si>
  <si>
    <t>1.169</t>
  </si>
  <si>
    <t>Revisión, Mantenimiento, Reparación Y Limpieza De Tomas De Oxigeno</t>
  </si>
  <si>
    <t>1.170</t>
  </si>
  <si>
    <t>Suministro E Instalación De Toma De Oxigeno; Vacío O Aire Medicinal. Incluye Chasis, Válvula Y Escudo</t>
  </si>
  <si>
    <t>1.171</t>
  </si>
  <si>
    <t>Alarma para dos o tres gases medicinales de fabricacion nacional.</t>
  </si>
  <si>
    <t>1.172</t>
  </si>
  <si>
    <t>Adecuacion o cambio de caja de corte para tres gases con valvula 4 tornillos para cumplimiento de norma</t>
  </si>
  <si>
    <t>1.173</t>
  </si>
  <si>
    <t>Instalación de tubería de cobre tipo m - ø ½”. incluye empalme a pvc-p.</t>
  </si>
  <si>
    <t>1.174</t>
  </si>
  <si>
    <t>Manguera DISS para gas medicinal de conexión toma a valvula de 3 metros</t>
  </si>
  <si>
    <t>1.175</t>
  </si>
  <si>
    <t>Suministro e instalacion de acople DISS en bronce para gas medicinal</t>
  </si>
  <si>
    <t>1.176</t>
  </si>
  <si>
    <t>Prueba de hermeticidad de gases cruzados e integridad mecanica</t>
  </si>
  <si>
    <t>2.1</t>
  </si>
  <si>
    <t>Acompañamiento técnico lavado de tanques</t>
  </si>
  <si>
    <t>2.2</t>
  </si>
  <si>
    <t xml:space="preserve">Demolición, corte, desmonte y retiro de tubería hasta ø 4" incluye transporte </t>
  </si>
  <si>
    <t>2.3</t>
  </si>
  <si>
    <t>Desmonte e instalación de lavamanos</t>
  </si>
  <si>
    <t>2.4</t>
  </si>
  <si>
    <t>Desmonte e instalación de sanitario</t>
  </si>
  <si>
    <t>2.5</t>
  </si>
  <si>
    <t>Desmonte y retiro de grifería sencilla</t>
  </si>
  <si>
    <t>2.6</t>
  </si>
  <si>
    <t>Desobstrucción de desagües. incluye limpieza ø = 2"</t>
  </si>
  <si>
    <t>2.7</t>
  </si>
  <si>
    <t>Desobstrucción de desagües. incluye limpieza ø = 4"</t>
  </si>
  <si>
    <t>2.8</t>
  </si>
  <si>
    <t>Desobstrucción de desagües. incluye limpieza ø = 3 en bajantes de A.Ll.</t>
  </si>
  <si>
    <t>2.9</t>
  </si>
  <si>
    <t>Desobstrucción de desagües. incluye limpieza ø = 8" (sumidero)</t>
  </si>
  <si>
    <t>2.10</t>
  </si>
  <si>
    <t>Destaqueado manual de aparatos sanitarios</t>
  </si>
  <si>
    <t>2.11</t>
  </si>
  <si>
    <t>Destaqueado manual de sumideros o cajas de inspección. incluye botada de material resultante</t>
  </si>
  <si>
    <t>2.12</t>
  </si>
  <si>
    <t>Destaqueado manual de tuberías galvanizadas o PVC, hasta ø4"</t>
  </si>
  <si>
    <t>2.13</t>
  </si>
  <si>
    <t>Suministro e instalación de tubería de cobre tipo m - ø ½”. incluye empalme a PVC-P</t>
  </si>
  <si>
    <t>2.14</t>
  </si>
  <si>
    <t xml:space="preserve">Punto de agua potable para sanitario  e instalación aparato </t>
  </si>
  <si>
    <t>2.15</t>
  </si>
  <si>
    <t xml:space="preserve">Punto de agua potable para lavamanos e instalación aparato </t>
  </si>
  <si>
    <t>2.16</t>
  </si>
  <si>
    <t>Revisión y diagnostico de fugas, humedades y goteras</t>
  </si>
  <si>
    <t>2.17</t>
  </si>
  <si>
    <t>Revisión y reparación de abastos en ø 2" ( tubería de acueducto, llaves de corte, de contención y/o de paso)  incluye canche, accesorios, teflón, pega, empaques y todos los elementos necesarios para su correcto funcionamiento</t>
  </si>
  <si>
    <t>2.18</t>
  </si>
  <si>
    <t>Revisión y reparación de desagües (sifones) salidas de ø = 1 ½" - 2 ½"</t>
  </si>
  <si>
    <t>2.19</t>
  </si>
  <si>
    <t>Revisión y reparación de tubería de acueducto, llaves de corte, de contención y/o de paso para salidas de ø =  ½"</t>
  </si>
  <si>
    <t>2.20</t>
  </si>
  <si>
    <t>Revisión, desmonte e instalación de fluxómetro de palanca</t>
  </si>
  <si>
    <t>2.21</t>
  </si>
  <si>
    <t xml:space="preserve">Revisión, mantenimiento y limpieza general de grifería sencilla para lavamanos y pozuelos  </t>
  </si>
  <si>
    <t>2.22</t>
  </si>
  <si>
    <t>Revisión, reparación y mantenimiento general de grifería automática con sensor en lavamanos. no incluye repuestos</t>
  </si>
  <si>
    <t>2.23</t>
  </si>
  <si>
    <t>Sellado de salida sanitaria o hidráulica y boca, incluye retiro escombros</t>
  </si>
  <si>
    <t>2.24</t>
  </si>
  <si>
    <t xml:space="preserve">Suministro e instalación tubería PVC presión. incluye accesorios: rde 9 - ø ½ ” </t>
  </si>
  <si>
    <t>2.25</t>
  </si>
  <si>
    <t>Suministro e instalación tubería PVC presión. incluye accesorios: rde 11 - ø ¾ ”</t>
  </si>
  <si>
    <t>2.26</t>
  </si>
  <si>
    <t>Suministro e instalación tubería PVC presión. incluye accesorios: rde 21 - ø 1”</t>
  </si>
  <si>
    <t>2.27</t>
  </si>
  <si>
    <t>Suministro e instalación tubería PVC presión. incluye accesorios: rde 21 - ø 1½ ”</t>
  </si>
  <si>
    <t>2.28</t>
  </si>
  <si>
    <t>Suministro e instalación tubería PVC presión. incluye accesorios: rde 21 - ø 2”</t>
  </si>
  <si>
    <t>2.29</t>
  </si>
  <si>
    <t>Suministro e instalación tubería PVC presión. incluye accesorios: rde 21 - ø 3”</t>
  </si>
  <si>
    <t>2.30</t>
  </si>
  <si>
    <t>Suministro e instalación tubería PVC presión. incluye accesorios: rde 21 - ø 4”</t>
  </si>
  <si>
    <t>2.31</t>
  </si>
  <si>
    <t>Suministro e instalación de acople unión universal tipo HD de 4"</t>
  </si>
  <si>
    <t>2.32</t>
  </si>
  <si>
    <t>Suministro e instalación de adaptador hembra o macho de 1/2" en COBRE, incluye consumibles</t>
  </si>
  <si>
    <t>2.33</t>
  </si>
  <si>
    <t>Suministro e instalación de adaptador macho de 1" en PVC presión</t>
  </si>
  <si>
    <t>2.34</t>
  </si>
  <si>
    <t>Suministro e instalación de adaptador macho de 1/2 en PVC presión</t>
  </si>
  <si>
    <t>2.35</t>
  </si>
  <si>
    <t>Suministro e instalación de aro-asiento sobre taza sanitaria</t>
  </si>
  <si>
    <t>2.36</t>
  </si>
  <si>
    <t>Suministro e instalación de buje PVC presión 4" x 3"</t>
  </si>
  <si>
    <t>2.37</t>
  </si>
  <si>
    <t xml:space="preserve">Suministro e instalación de buje soldado en PVC de 1" x 1/2" </t>
  </si>
  <si>
    <t>2.38</t>
  </si>
  <si>
    <t>Suministro e instalación de buje soldado PVC sanitario ø 6” x 4"</t>
  </si>
  <si>
    <t>2.39</t>
  </si>
  <si>
    <t>Suministro e instalación de bushing galvanizado RED SUMINSITRO 1" x 1/2"</t>
  </si>
  <si>
    <t>2.40</t>
  </si>
  <si>
    <t>Suministro e instalación de bushing galvanizado RED SUMINSITRO  3/4" x 1/2"</t>
  </si>
  <si>
    <t>2.41</t>
  </si>
  <si>
    <t>Suministro e instalación de codo 45° PVC sanitario ø 2”</t>
  </si>
  <si>
    <t>2.42</t>
  </si>
  <si>
    <t>Suministro e instalación de codo 45° PVC sanitario ø 3”</t>
  </si>
  <si>
    <t>2.43</t>
  </si>
  <si>
    <t>Suministro e instalación de codo 45° PVC sanitario ø 4”</t>
  </si>
  <si>
    <t>2.44</t>
  </si>
  <si>
    <t>Suministro e instalación de codo 45° PVC sanitario ø 6”</t>
  </si>
  <si>
    <t>2.45</t>
  </si>
  <si>
    <t>Suministro e instalación de tubo galvanizado RED SUMINSITRO 1/2"</t>
  </si>
  <si>
    <t>2.46</t>
  </si>
  <si>
    <t>Suministro e instalación de codo 90° galvanizado RED SUMINSITRO 1/2"</t>
  </si>
  <si>
    <t>2.47</t>
  </si>
  <si>
    <t>Suministro e instalación de codo 90° galvanizado RED SUMINSITRO 1"</t>
  </si>
  <si>
    <t>2.48</t>
  </si>
  <si>
    <t>Suministro e instalación de codo 90° galvanizado RED SUMINSITRO 2"</t>
  </si>
  <si>
    <t>2.49</t>
  </si>
  <si>
    <t>Suministro e instalación de codo 90° galvanizado RED SUMINSITRO 2 1/2"</t>
  </si>
  <si>
    <t>2.50</t>
  </si>
  <si>
    <t>Suministro e instalación de codo 90° galvanizado RED SUMINSITRO 3"</t>
  </si>
  <si>
    <t>2.51</t>
  </si>
  <si>
    <t>Suministro e instalación de codo 90° PVC sanitario ø 2”</t>
  </si>
  <si>
    <t>2.52</t>
  </si>
  <si>
    <t>Suministro e instalación de codo 90° PVC sanitario ø 3”</t>
  </si>
  <si>
    <t>2.53</t>
  </si>
  <si>
    <t>Suministro e instalación de codo 90° PVC sanitario ø 4”</t>
  </si>
  <si>
    <t>2.54</t>
  </si>
  <si>
    <t>Suministro e instalación de codo 90° PVC sanitario ø 6”</t>
  </si>
  <si>
    <t>2.55</t>
  </si>
  <si>
    <t xml:space="preserve">Suministro e instalación de codo de 4" en PVC presión </t>
  </si>
  <si>
    <t>2.56</t>
  </si>
  <si>
    <t>Suministro e instalación de codo de presión 90° de 1/2" en PVC</t>
  </si>
  <si>
    <t>2.57</t>
  </si>
  <si>
    <t>Suministro e instalación de codo de presión 45° de 3/4" en PVC</t>
  </si>
  <si>
    <t>2.58</t>
  </si>
  <si>
    <t>Suministro e instalación de codo de presión 45° de 1" en PVC</t>
  </si>
  <si>
    <t>2.59</t>
  </si>
  <si>
    <t>Suministro e instalación de collarín de 3"</t>
  </si>
  <si>
    <t>2.60</t>
  </si>
  <si>
    <t>Suministro e instalación de desagüe automático para lavamanos</t>
  </si>
  <si>
    <t>2.61</t>
  </si>
  <si>
    <t>Suministro e instalación de diafragma para fluxómetro de sanitario</t>
  </si>
  <si>
    <t>2.62</t>
  </si>
  <si>
    <t>Suministro e instalación de fluxómetro para sanitario</t>
  </si>
  <si>
    <t>2.63</t>
  </si>
  <si>
    <t>Suministro e instalación de grifería para lavamanos sensor electrónico</t>
  </si>
  <si>
    <t>2.64</t>
  </si>
  <si>
    <t xml:space="preserve">Suministro e instalación de grifería para lavamanos tipo Grival o similar </t>
  </si>
  <si>
    <t>2.65</t>
  </si>
  <si>
    <t xml:space="preserve">Suministro e instalación de kit sellos eje válvula tipo pedal </t>
  </si>
  <si>
    <t>2.66</t>
  </si>
  <si>
    <t>Suministro e instalación de lavamanos de colgar no incluye grifería</t>
  </si>
  <si>
    <t>2.67</t>
  </si>
  <si>
    <t>Suministro e instalación de lavamanos de pedestal no incluye grifería</t>
  </si>
  <si>
    <t>2.68</t>
  </si>
  <si>
    <t>Suministro e instalación de llave terminal o canilla</t>
  </si>
  <si>
    <t>2.69</t>
  </si>
  <si>
    <t xml:space="preserve">Suministro e instalación de manguera plástica para lavamanos o sanitarios - poliflex </t>
  </si>
  <si>
    <t>2.70</t>
  </si>
  <si>
    <t>Suministro e instalación de manija para tanque de sanitario</t>
  </si>
  <si>
    <t>2.71</t>
  </si>
  <si>
    <t>Suministro e instalación de niple galvanizado de 3/8" desde 3" hasta 8" de longitud incluye consumibles</t>
  </si>
  <si>
    <t>2.72</t>
  </si>
  <si>
    <t>Suministro e instalación de niple galvanizado 1/2"</t>
  </si>
  <si>
    <t>2.73</t>
  </si>
  <si>
    <t>Suministro e instalación de niple plástico de 1/2", incluye consumibles</t>
  </si>
  <si>
    <t>2.74</t>
  </si>
  <si>
    <t>Suministro e instalación de orinal con grifería sencilla Corona o similar</t>
  </si>
  <si>
    <t>2.75</t>
  </si>
  <si>
    <t>Suministro e instalación de pomo de lavamanos o ducha tipo Grival o similar</t>
  </si>
  <si>
    <t>2.76</t>
  </si>
  <si>
    <t>Suministro e instalación de racor tasa plástico para sanitario</t>
  </si>
  <si>
    <t>2.77</t>
  </si>
  <si>
    <t>Suministro e instalación de reducción bushing o copa PVC o galvanizado hasta 1"</t>
  </si>
  <si>
    <t>2.78</t>
  </si>
  <si>
    <t>Suministro e instalación de reducción buje PVC de 4" a 2"</t>
  </si>
  <si>
    <t>2.79</t>
  </si>
  <si>
    <t>Suministro e instalación de rejilla de piso 3" de COBRE</t>
  </si>
  <si>
    <t>2.80</t>
  </si>
  <si>
    <t>Suministro e instalación de rejilla plástica de piso 3" x 2" para desagües</t>
  </si>
  <si>
    <t>2.81</t>
  </si>
  <si>
    <t>Suministro e instalación de rejilla sifón de 4"</t>
  </si>
  <si>
    <t>2.82</t>
  </si>
  <si>
    <t>Suministro e instalación de salidas en PVC-P ø ¾ ”</t>
  </si>
  <si>
    <t>2.83</t>
  </si>
  <si>
    <t>Suministro e instalación de salidas en PVC-P ø ½ ”</t>
  </si>
  <si>
    <t>2.84</t>
  </si>
  <si>
    <t>Suministro e instalación de salidas en PVC-P ø 1”</t>
  </si>
  <si>
    <t>2.85</t>
  </si>
  <si>
    <t>Suministro e instalación de salidas sanitarias en PVC, incluye hasta 1 m :ø 2”</t>
  </si>
  <si>
    <t>2.86</t>
  </si>
  <si>
    <t>Suministro e instalación de salidas sanitarias en PVC, incluye hasta 1 m :ø 3”</t>
  </si>
  <si>
    <t>2.87</t>
  </si>
  <si>
    <t>Suministro e instalación de salidas sanitarias en PVC, incluye hasta 1 m: ø 4”</t>
  </si>
  <si>
    <t>2.88</t>
  </si>
  <si>
    <t>Suministro e instalación de sanitario (Taza adriática con fluxómetro), incluye todos los elementos necesarios para su correcta instalación</t>
  </si>
  <si>
    <t>2.89</t>
  </si>
  <si>
    <t>2.90</t>
  </si>
  <si>
    <t>Suministro e instalación de punto hidrosanitario para conexión de equipos de hemodiálisis. Incluye caja tipo lavadora y sus respectivos accesorios para suministro y desague.</t>
  </si>
  <si>
    <t>2.91</t>
  </si>
  <si>
    <t>Suministro e instalación de sello stop para sanitario</t>
  </si>
  <si>
    <t>2.92</t>
  </si>
  <si>
    <t>Suministro e instalación de sifón 3"</t>
  </si>
  <si>
    <t>2.93</t>
  </si>
  <si>
    <t>Suministro e instalación de sifón 4"</t>
  </si>
  <si>
    <t>2.94</t>
  </si>
  <si>
    <t>Suministro e instalación de sifón en v y canastilla para lavaplatos (pozuelo) en acero inoxidable</t>
  </si>
  <si>
    <t>2.95</t>
  </si>
  <si>
    <t>Suministro e instalación de sifón para lavamanos</t>
  </si>
  <si>
    <t>2.96</t>
  </si>
  <si>
    <t>Suministro e instalación de tapa registro plástico 20 x 20 blanco</t>
  </si>
  <si>
    <t>2.97</t>
  </si>
  <si>
    <t xml:space="preserve">Suministro e instalación de tapón soldado de PVC de 1/2" </t>
  </si>
  <si>
    <t>2.98</t>
  </si>
  <si>
    <t>Suministro e instalación de tee de 1" en PVC presión</t>
  </si>
  <si>
    <t>2.99</t>
  </si>
  <si>
    <t xml:space="preserve">Suministro e instalación de tee de 4" en PVC presión </t>
  </si>
  <si>
    <t>2.100</t>
  </si>
  <si>
    <t>Suministro e instalación de tee PVC sanitaria ø 2”</t>
  </si>
  <si>
    <t>2.101</t>
  </si>
  <si>
    <t>Suministro e instalación de tee PVC sanitaria ø 3”</t>
  </si>
  <si>
    <t>2.102</t>
  </si>
  <si>
    <t>Suministro e instalación de tee PVC sanitaria ø 4”</t>
  </si>
  <si>
    <t>2.103</t>
  </si>
  <si>
    <t>Suministro e instalación de tee PVC sanitaria ø 6”</t>
  </si>
  <si>
    <t>2.104</t>
  </si>
  <si>
    <t>Suministro e instalación de tele ducha plástica flexible con pistola, (Incluye manguera)</t>
  </si>
  <si>
    <t>2.105</t>
  </si>
  <si>
    <t>Suministro e instalación de tubo galvanizado RED SUMINSITRO 1"</t>
  </si>
  <si>
    <t>2.106</t>
  </si>
  <si>
    <t>Suministro e instalación de tubo galvanizado RED SUMINSITRO 1 1/2"</t>
  </si>
  <si>
    <t>2.107</t>
  </si>
  <si>
    <t>Suministro e instalación de tubo galvanizado RED SUMINSITRO 2"</t>
  </si>
  <si>
    <t>2.108</t>
  </si>
  <si>
    <t>Suministro e instalación de tubo galvanizado RED SUMINSITRO 2 1/2"</t>
  </si>
  <si>
    <t>2.109</t>
  </si>
  <si>
    <t>Suministro e instalación de tubo galvanizado RED SUMINSITRO 3"</t>
  </si>
  <si>
    <t>2.110</t>
  </si>
  <si>
    <t>Suministro e instalación de tubo PVC sanitario ø 2”</t>
  </si>
  <si>
    <t>2.111</t>
  </si>
  <si>
    <t>Suministro e instalación de tubo PVC sanitario ø 3”</t>
  </si>
  <si>
    <t>2.112</t>
  </si>
  <si>
    <t>Suministro e instalación de tubo PVC sanitario ø 4”</t>
  </si>
  <si>
    <t>2.113</t>
  </si>
  <si>
    <t>Suministro e instalación de tubo PVC sanitario ø 6”</t>
  </si>
  <si>
    <t>2.114</t>
  </si>
  <si>
    <t>Suministro e instalación de unión de 3/4" en PVC</t>
  </si>
  <si>
    <t>2.115</t>
  </si>
  <si>
    <t>Suministro e instalación de unión de 1/2" en PVC</t>
  </si>
  <si>
    <t>2.116</t>
  </si>
  <si>
    <t>Suministro e instalación de unión PVC sanitaria ø 2”</t>
  </si>
  <si>
    <t>2.117</t>
  </si>
  <si>
    <t>Suministro e instalación de unión PVC sanitaria ø 3”</t>
  </si>
  <si>
    <t>2.118</t>
  </si>
  <si>
    <t>Suministro e instalación de unión PVC sanitaria ø 4”</t>
  </si>
  <si>
    <t>2.119</t>
  </si>
  <si>
    <t>Suministro e instalación de unión PVC sanitaria ø 6”</t>
  </si>
  <si>
    <t>2.120</t>
  </si>
  <si>
    <t>Suministro e instalación de unión universal de 2" PVC presión</t>
  </si>
  <si>
    <t>2.121</t>
  </si>
  <si>
    <t>Suministro e instalación de unión universal de 3" PVC presión</t>
  </si>
  <si>
    <t>2.122</t>
  </si>
  <si>
    <t>Suministro e instalación de válvula de ø 3/4" tipo red &amp; white</t>
  </si>
  <si>
    <t>2.123</t>
  </si>
  <si>
    <t>Suministro e instalación de válvula de pie o de pedal para lavamanos</t>
  </si>
  <si>
    <t>2.124</t>
  </si>
  <si>
    <t>Suministro e instalación de válvula flotador c/bola Helbert de 3"</t>
  </si>
  <si>
    <t>2.125</t>
  </si>
  <si>
    <t>Suministro e instalación de válvula tipo bola hasta de 1" de diámetro</t>
  </si>
  <si>
    <t>2.126</t>
  </si>
  <si>
    <t>Suministro e instalación de vástago para mezclador duchas o lavamanos Grival o similar</t>
  </si>
  <si>
    <t>2.127</t>
  </si>
  <si>
    <t>Suministro e instalación de yee PVC sanitaria ø 2”</t>
  </si>
  <si>
    <t>2.128</t>
  </si>
  <si>
    <t>Suministro e instalación de yee PVC sanitaria ø 3”</t>
  </si>
  <si>
    <t>2.129</t>
  </si>
  <si>
    <t>Suministro e instalación de yee PVC sanitaria ø 4”</t>
  </si>
  <si>
    <t>2.130</t>
  </si>
  <si>
    <t>Suministro e instalación de yee PVC sanitaria ø 6”</t>
  </si>
  <si>
    <t>2.131</t>
  </si>
  <si>
    <t>Suministro e instalación de yee reducida PVC sanitaria ø 6” x 4"</t>
  </si>
  <si>
    <t>2.132</t>
  </si>
  <si>
    <t>Suministro e instalación universal galvanizada RED SUMINSITRO 1/2"</t>
  </si>
  <si>
    <t>2.133</t>
  </si>
  <si>
    <t>Suministro e instalación universal galvanizada RED SUMINSITRO 1"</t>
  </si>
  <si>
    <t>2.134</t>
  </si>
  <si>
    <t>Suministro y aplicación de silicona transparente para sellado de lavamanos  y otros</t>
  </si>
  <si>
    <t>2.135</t>
  </si>
  <si>
    <t>Suministro y colocación de tubería PVC sanitaria, incluye accesorios: ø 2"</t>
  </si>
  <si>
    <t>2.136</t>
  </si>
  <si>
    <t>Suministro y colocación de tubería PVC sanitaria, incluye accesorios: ø 3"</t>
  </si>
  <si>
    <t>2.137</t>
  </si>
  <si>
    <t>Suministro y colocación de tubería PVC sanitaria, incluye accesorios: ø 4"</t>
  </si>
  <si>
    <t>2.138</t>
  </si>
  <si>
    <t>Suministro y colocación de tubería PVC sanitaria, incluye accesorios: ø 6"</t>
  </si>
  <si>
    <t>2.139</t>
  </si>
  <si>
    <t xml:space="preserve">Suministro E Instalacion De Accesorios De Cobre, Soldadura, Mapgas </t>
  </si>
  <si>
    <t>3.1</t>
  </si>
  <si>
    <t xml:space="preserve">Suministro E Instalación De Interruptor Automático (Breaker) Monopolar Enchufable 1X20, 1X30, 1X40 A, Icc&gt;10 Ka, 220 V. </t>
  </si>
  <si>
    <t>3.2</t>
  </si>
  <si>
    <t>Suministro E Instalación De Interruptor Automático (Breaker) Bipolar Doble  Tornillo  2X20 A, 2X30 A Icc&gt;10 Ka, 220 V.</t>
  </si>
  <si>
    <t>3.3</t>
  </si>
  <si>
    <t>Suministro E Instalación De Llave Conmutable De 75Amp; Incluye Elementos De Fijación</t>
  </si>
  <si>
    <t>3.4</t>
  </si>
  <si>
    <t xml:space="preserve">Suministro E Instalación De Disyuntores Tipo Riel </t>
  </si>
  <si>
    <t>3.5</t>
  </si>
  <si>
    <t>Suministro E Instalación De Interruptor Automático (Breaker) Tripolar Doble Tornillo 3X20 A, 3X30 A Icc&gt;10 Ka, 220 V.</t>
  </si>
  <si>
    <t>3.6</t>
  </si>
  <si>
    <t>Salida Para Toma Corriente Doble (Normal, Tierra Aislada, Gfci, Dps) 110V  15 A O 20 A Empotrado O Expuesto  (Canaleta O Muro). Incluye: 3X3 Ml De Alambre N° 12 Awg Thwn, 1 M Tubería Pvc O Emt Ø1/2", Caja Pvc O Metálica  2X4" Y Todos Los Accesorios Necesarios Para Su Correcta Instalación Y Marcación; En Este Ítem No  Incluye Para Valor De Cobro: Aparato Eléctrico</t>
  </si>
  <si>
    <t>3.7</t>
  </si>
  <si>
    <t>Salida Para Toma Corriente Doble, 220V  20 A Empotrado  O Expuesto  (Canaleta O Muro) Incluye: 3X3 Ml De Alambre N° 12 Awg Thwn, 1M Tubería Pvc O Emt Ø3/4", Caja Pvc O Metálica  2X4" Y Todos Los Accesorios Necesarios Para Su Correcta Instalación Y Marcación.
En Este Ítem No  Incluye Para Valor De Cobro: Aparato Eléctrico</t>
  </si>
  <si>
    <t>3.8</t>
  </si>
  <si>
    <t>Salida Eléctrica Para Interruptor Sencillo, Doble O Triple, 110V  15 A O 20 A Empotrado  O Expuesto  (Canaleta O Muro).  Incluye: 3X3 Ml De Alambre N° 12 Awg Thwn, 1M Tubería Pvc O Emt Ø1/2", Caja Pvc O Metálica  2X4" Y Todos Los Accesorios Necesarios Para Su Correcta Instalación Y Marcación. En Este Ítem No  Incluye Para Valor De Cobro: Aparato Eléctrico</t>
  </si>
  <si>
    <t>3.9</t>
  </si>
  <si>
    <t>Salida Eléctrica Para Iluminación, 110V  15 A O 20 A Empotrado  O Expuesto  (Canaleta O Muro) Incluye: 3X3 Ml De Alambre N° 12 Awg Thwn, 1M Tubería Pvc O Emt Ø1/2", Caja Pvc O Metálica  2X4" Y Todos Los Accesorios Necesarios Para Su Correcta Instalación Y Marcación. En Este Ítem No  Incluye Para Valor De Cobro: Aparato Eléctrico</t>
  </si>
  <si>
    <t>3.10</t>
  </si>
  <si>
    <t>Suministro E Instalación De Aparato Eléctrico Toma Corriente Gfci , 110V  20 A Con Todos Los Elementos Necesarios Para Su Correcta Instalación, Entrega En Funcionamiento, Marcación Y Acceso A Su Revisión.</t>
  </si>
  <si>
    <t>3.11</t>
  </si>
  <si>
    <t>Suministro E Instalación De Aparato Eléctrico Toma Corriente Dps 110V 20A Con Todos Los Elementos Necesarios Su Correcta Instalación Y Entrega En Funcionamiento Y Marcación.</t>
  </si>
  <si>
    <t>3.12</t>
  </si>
  <si>
    <t>Suministro E Instalación De Aparato Eléctrico Toma Corriente Grado Hospital 110V 20A Con Todos Los Elementos Necesarios Para Su Correcta Instalación, Entrega En Funcionamiento, Marcación Y Acceso A Su Revisión.</t>
  </si>
  <si>
    <t>3.13</t>
  </si>
  <si>
    <t>Suministro E Instalación De Aparato Eléctrico Toma Corriente Tierra Aislada 110V 20A Elementos Necesarios Su Correcta Instalación Y Entrega En Funcionamiento Y Marcación</t>
  </si>
  <si>
    <t>3.14</t>
  </si>
  <si>
    <t>Suministro E Instalación De Aparato Eléctrico Toma Corriente 220V  20 A Con Todos Los Elementos Necesarios Para Su Correcta Instalación, Entrega En Funcionamiento, Marcación Y Acceso A Su Revisión.</t>
  </si>
  <si>
    <t>3.15</t>
  </si>
  <si>
    <t>Suministro E Instalación De Aparato Eléctrico Interruptor Sencillo, Doble, Triple Con Todos Los Elementos Necesarios Para Su Correcta Instalación, Entrega En Funcionamiento, Marcación Y Acceso A Su Revisión.</t>
  </si>
  <si>
    <t>3.16</t>
  </si>
  <si>
    <t>Suministro E Instalación De Aparato Eléctrico Interruptor Sencillo, Doble, Triple Conmutable Con Todos Los Elementos Necesarios Para Su Correcta Instalación, Entrega En Funcionamiento, Marcación Y Acceso A Su Revisión.</t>
  </si>
  <si>
    <t>3.17</t>
  </si>
  <si>
    <t>Suministro E Instalación Clavija 15A 110V Con Todos Los Elementos Necesarios Para Su Correcta Instalación, Entrega En Funcionamiento, Marcación Y Acceso A Su Revisión.</t>
  </si>
  <si>
    <t>3.18</t>
  </si>
  <si>
    <t>Suministro E Instalación De Clavija 3X20A Con Todos Los Elementos Necesarios Para Su Correcta Instalación, Entrega En Funcionamiento, Marcación Y Acceso A Su Revisión.</t>
  </si>
  <si>
    <t>3.19</t>
  </si>
  <si>
    <t>3.20</t>
  </si>
  <si>
    <t>3.21</t>
  </si>
  <si>
    <t>Suministro E Instalación De Totalizador 100 Amp</t>
  </si>
  <si>
    <t>3.22</t>
  </si>
  <si>
    <t>Suministro E Instalación De Disyuntor De 100 Amp</t>
  </si>
  <si>
    <t>3.23</t>
  </si>
  <si>
    <t>Suministro e instalacion de DPS TIPO 2 PSM4-40/230 TT,3P+N, 40KA 8/20 MC+MD.</t>
  </si>
  <si>
    <t>3.24</t>
  </si>
  <si>
    <t>Suministro e instalacion de DPS TIPO 1+2 PSC4-12.5/230TNS, 4P, 65KA 8/20,12.5KA 10/350.</t>
  </si>
  <si>
    <t>3.25</t>
  </si>
  <si>
    <t>Suministro E Instalación De Tubos Slim De 98</t>
  </si>
  <si>
    <t>3.26</t>
  </si>
  <si>
    <t>Suministro E Instalación De  Fotocelda Para Reflector</t>
  </si>
  <si>
    <t>3.27</t>
  </si>
  <si>
    <t>3.28</t>
  </si>
  <si>
    <t>Suministro E Instalación De Lámpara Tipo Led De Empotrar O ssobreponer  18W; Incluye Elementos De Fijación</t>
  </si>
  <si>
    <t>3.29</t>
  </si>
  <si>
    <t>3.30</t>
  </si>
  <si>
    <t>Revision De Circuito Electrico</t>
  </si>
  <si>
    <t>3.31</t>
  </si>
  <si>
    <t>Suministro E Instalación  De Balasto 4X17 W O 3X32W</t>
  </si>
  <si>
    <t>3.32</t>
  </si>
  <si>
    <t>3.33</t>
  </si>
  <si>
    <t>3.34</t>
  </si>
  <si>
    <t>Suministro E Instalación De Pin De Corte 30 Amp</t>
  </si>
  <si>
    <t>3.35</t>
  </si>
  <si>
    <t>Suministro E Instalación De Lámpara Tipo Tortuga, Incluye Elementos De Fijación</t>
  </si>
  <si>
    <t>3.36</t>
  </si>
  <si>
    <t>Suministro E Instalación De Bombillo Ditroico En Led De 4W/ Incluye Soporte</t>
  </si>
  <si>
    <t>3.37</t>
  </si>
  <si>
    <t>Suministro E  Instalación De Socket T8</t>
  </si>
  <si>
    <t>3.38</t>
  </si>
  <si>
    <t>Tapa Ciega Systimax</t>
  </si>
  <si>
    <t>3.39</t>
  </si>
  <si>
    <t>Bombillo Halógeno 50W</t>
  </si>
  <si>
    <t>3.40</t>
  </si>
  <si>
    <t>Multitoma 3 Polos 3 Mts De Largo</t>
  </si>
  <si>
    <t>3.41</t>
  </si>
  <si>
    <t>3.42</t>
  </si>
  <si>
    <t>Tornillo Esparrago 3/8"X1M</t>
  </si>
  <si>
    <t>3.43</t>
  </si>
  <si>
    <t>Chazo Metálico Expansivo Rl 3/8"</t>
  </si>
  <si>
    <t>3.44</t>
  </si>
  <si>
    <t>Suministro E Instalación De Tapa De Seguridad Para Tomacorriente Doble</t>
  </si>
  <si>
    <t>3.45</t>
  </si>
  <si>
    <t>3.46</t>
  </si>
  <si>
    <t xml:space="preserve">Desmonte De Lámparas Inc Trasiego Y Retiro </t>
  </si>
  <si>
    <t>3.47</t>
  </si>
  <si>
    <t>Suministro E Instalación De Bornera Para Motores Eléctricos A 110/220V</t>
  </si>
  <si>
    <t>3.48</t>
  </si>
  <si>
    <t>3.49</t>
  </si>
  <si>
    <t>Desmonte , Y  Reubicación De Lámparas Incluye Elemento De Fijación</t>
  </si>
  <si>
    <t>3.50</t>
  </si>
  <si>
    <t>3.51</t>
  </si>
  <si>
    <t>3.52</t>
  </si>
  <si>
    <t>Suministro E Instalación Juego De Socket Para Lámpara</t>
  </si>
  <si>
    <t>3.53</t>
  </si>
  <si>
    <t>Cable  1X Nº12 Thhn/Thwn  En Tubería Pvc O Emt.</t>
  </si>
  <si>
    <t>3.54</t>
  </si>
  <si>
    <t>Cable  3X Nº12 Thhn/Thwn  En Tubería Pvc O Emt.</t>
  </si>
  <si>
    <t>3.55</t>
  </si>
  <si>
    <t>Cable Dúplex 2Xn°12 150V En Tubería Pvc, Emt O Canaleta.</t>
  </si>
  <si>
    <t>3.56</t>
  </si>
  <si>
    <t>Suministro E Instalación De Cable 7 Hilos N. 2</t>
  </si>
  <si>
    <t>3.57</t>
  </si>
  <si>
    <t>Cable Dúplex 2Xn°14 150V En Tubería Pvc, Emt O Canaleta.</t>
  </si>
  <si>
    <t>3.58</t>
  </si>
  <si>
    <t>Cable Dúplex 2Xn°16 150V En Tubería Pvc, Emt O Canaleta.</t>
  </si>
  <si>
    <t>3.59</t>
  </si>
  <si>
    <t>Suministro E Instalación De Cable Nº 4</t>
  </si>
  <si>
    <t>3.60</t>
  </si>
  <si>
    <t>Suministro E Instalación De Terminales Para Cable Nº 4 , Nº2 , Nº 6</t>
  </si>
  <si>
    <t>3.61</t>
  </si>
  <si>
    <t xml:space="preserve">Suministro E Instalación De Cable Tipo Soldador N. 6,Para Interconexión De Cajas Eléctricas </t>
  </si>
  <si>
    <t>3.62</t>
  </si>
  <si>
    <t>Suministro E Instalación De Terminales Para Cable Tipo Soldador N. 6 ; Incluye Ponchada</t>
  </si>
  <si>
    <t>3.63</t>
  </si>
  <si>
    <t>Revisión Y Ajuste De Toma Corriente 110 V 15A-20A  Con Puesta En Funcionamiento, Incluye Tornillos</t>
  </si>
  <si>
    <t>3.64</t>
  </si>
  <si>
    <t xml:space="preserve">Instalación De Bombillo Con Guaya Anti Robo </t>
  </si>
  <si>
    <t>3.65</t>
  </si>
  <si>
    <t xml:space="preserve">Instalación De Interruptores  Tipo Sencillos O Dobles Con Polo A Tierra , No Incluye Suministro </t>
  </si>
  <si>
    <t>3.66</t>
  </si>
  <si>
    <t>Instalación De Tapa De Seguridad No Incluye Suministro Ni  Tornillería Necesaria.</t>
  </si>
  <si>
    <t>3.67</t>
  </si>
  <si>
    <t>Instalación De  Aparato Tipo Plafón De Loza O Roseta 2 Pcs  De Sobreponer. No  Incluye :  Elementos De Fijación</t>
  </si>
  <si>
    <t>3.68</t>
  </si>
  <si>
    <t>Suministro E Instalación De Resistencia De 6.8 Ω X 50 W</t>
  </si>
  <si>
    <t>3.69</t>
  </si>
  <si>
    <t>Cable Encauchetado 4Xn°8 En Tubería Pvc, Emt O Bandeja Portacables.</t>
  </si>
  <si>
    <t>3.70</t>
  </si>
  <si>
    <t>Suministro E Instalación  De Cable 1 X Nº10 Thhn/Thwn Marca Centelsa</t>
  </si>
  <si>
    <t>3.71</t>
  </si>
  <si>
    <t>Suministro E Instalación  De Cable Cable 1 X Nº12 Thhn/Thwn Marca Centelsa</t>
  </si>
  <si>
    <t>3.72</t>
  </si>
  <si>
    <t>Cable Encauchetado 3Xn°12 En Tubería Pvc, Emt O Bandeja Portacables.</t>
  </si>
  <si>
    <t>3.73</t>
  </si>
  <si>
    <t>Cable Encauchetado 3Xn°16 En Tubería Pvc, Emt O Bandeja Portacables.</t>
  </si>
  <si>
    <t>3.74</t>
  </si>
  <si>
    <t>Tubo Pvc De 40 Ø1/2"</t>
  </si>
  <si>
    <t>3.75</t>
  </si>
  <si>
    <t xml:space="preserve">Tubo Pvc De 40 Ø3/4" </t>
  </si>
  <si>
    <t>3.76</t>
  </si>
  <si>
    <t xml:space="preserve"> Suministro E Instalación De  Canaleta Plastica 20X12 Mm. Incluye Accesorios Necesarios Para Su Correcta Instalación</t>
  </si>
  <si>
    <t>3.77</t>
  </si>
  <si>
    <t xml:space="preserve"> Suministro E Instalación De Canaleta Plástica 32X12 Mm X 2M. Incluye Accesorios Necesarios Para Su Correcta Instalación</t>
  </si>
  <si>
    <t>3.78</t>
  </si>
  <si>
    <t>Suministro E Instalación Canaleta Plástica 60X40 Mm. Incluye Accesorios Necesarios Para Su Correcta Instalación</t>
  </si>
  <si>
    <t>3.79</t>
  </si>
  <si>
    <t>Suministro E Instalación De Tapa Lisa 2X4 O 4X4</t>
  </si>
  <si>
    <t>3.80</t>
  </si>
  <si>
    <t>Suministro E Instalación De Bandeja Portacable Legrand De 10X8 Incluye Elementos De Fijación</t>
  </si>
  <si>
    <t>3.81</t>
  </si>
  <si>
    <t>Caja Metálica Eléctrica 12X12X5 Cm. Con Tapa</t>
  </si>
  <si>
    <t>3.82</t>
  </si>
  <si>
    <t>Caja Metálica Eléctrica 20X15X10 Cm. Con Tapa</t>
  </si>
  <si>
    <t>3.83</t>
  </si>
  <si>
    <t>Suministro E Instalación De Caja De Paso 0,30X,030 Para Coraza</t>
  </si>
  <si>
    <t>3.84</t>
  </si>
  <si>
    <t>Caja Metálica O Plástica Eléctrica De Paso 2X4 O 4X4</t>
  </si>
  <si>
    <t>3.85</t>
  </si>
  <si>
    <t>Caja Dexson Con Todos Los Elementos Para Su Instalación</t>
  </si>
  <si>
    <t>3.86</t>
  </si>
  <si>
    <t xml:space="preserve"> Instalación De Accesorios Imc De 3/4" (Unión, Entrada A Caja, O Curva)</t>
  </si>
  <si>
    <t>3.87</t>
  </si>
  <si>
    <t>Suministro E Instalación De Tubería Emt De 1 1/2"</t>
  </si>
  <si>
    <t>3.88</t>
  </si>
  <si>
    <t>Suministro E Instalación De Accesorios Como Curvas ,Uniones Y Terminales  Para Tubería Emt De 1 1/2"</t>
  </si>
  <si>
    <t>3.89</t>
  </si>
  <si>
    <t>Suministro E Instalación De Bandeja Portacable Tipo Malla De 20X10 Cm</t>
  </si>
  <si>
    <t>3.90</t>
  </si>
  <si>
    <t>Suministro  E Instalación De  Tubería Emt 3/4</t>
  </si>
  <si>
    <t>3.91</t>
  </si>
  <si>
    <t>Caja Metálica 15X15X10 Cm Con Tapa Y Chapa</t>
  </si>
  <si>
    <t>3.92</t>
  </si>
  <si>
    <t xml:space="preserve"> Instalación De Coraza Flexible 3/4"</t>
  </si>
  <si>
    <t>3.93</t>
  </si>
  <si>
    <t xml:space="preserve"> Accesorios Emt De 3/4" (Unión, Entrada A Caja, O Curva)</t>
  </si>
  <si>
    <t>3.94</t>
  </si>
  <si>
    <t xml:space="preserve"> Accesorios Pvc De 3/4" (Unión, Entrada A Caja, O Curva)</t>
  </si>
  <si>
    <t>3.95</t>
  </si>
  <si>
    <t xml:space="preserve">Suministro E Instalación De Accesorios Para Bandeja Galvanizada Cubierta , Con Tapa Tipo Exterior </t>
  </si>
  <si>
    <t>3.96</t>
  </si>
  <si>
    <t xml:space="preserve"> Instalación De Tapa Final Para Canaleta 60X40</t>
  </si>
  <si>
    <t>3.97</t>
  </si>
  <si>
    <t>Caja Termoplástica 4X4" Con Todos Los Elementos Para Su Instalación</t>
  </si>
  <si>
    <t>3.98</t>
  </si>
  <si>
    <t>Jack Rj-45 Cat 6</t>
  </si>
  <si>
    <t>3.99</t>
  </si>
  <si>
    <t>Jack Rj-45 Cat 6A</t>
  </si>
  <si>
    <t>3.100</t>
  </si>
  <si>
    <t>Patch Cord  De 3M Cat 6A</t>
  </si>
  <si>
    <t>3.101</t>
  </si>
  <si>
    <t>Instalación De Salida De Datos Sobrepuesta O Expuesta En Pared O Loza,  Con Un Único Conector Rj45  Cat. 6A  La Salida De Información  Jack O Outlet Debe Cumplir Con Los Requerimientos De Transmisión Y Desempeño Del Canal De Comunicación Establecidos En El Estándar Tia/Eia–568-C.2 10 Para Categoría 6 Aumentada. Incluye Faceplate De Una Salida, Caja Metálica  4 X 4   Y Tapa, No Incluye Ducteria.</t>
  </si>
  <si>
    <t>3.102</t>
  </si>
  <si>
    <t>Instalación De Salida De Datos Sobrepuesta O Empotrada En Pared O Loza,  Con Un Único Conector Rj45  Cat. 6  La Salida De Información  Jack O Outlet Debe Cumplir Con Los Requerimientos De Transmisión Y Desempeño Del Canal De Comunicación Establecidos En El Estándar Tia/Eia–568-C.2 10 Para Categoría 6. Incluye Faceplate De Una Salida, Caja Metálica  4 X 4   Y Tapa Metálica Troquelada, No Incluye Ducteria.</t>
  </si>
  <si>
    <t>3.103</t>
  </si>
  <si>
    <t xml:space="preserve">Suministro E Instalación De Toma Sencillo Para Teléfonos </t>
  </si>
  <si>
    <t>3.104</t>
  </si>
  <si>
    <t>Suministro E Instalación De Toma Telefónico Doble</t>
  </si>
  <si>
    <t>3.105</t>
  </si>
  <si>
    <t>Suministro E Instalación De Plug Rj-45</t>
  </si>
  <si>
    <t>3.106</t>
  </si>
  <si>
    <t>Instalación Cable Utp , Cat. 6, Debe Cumplir Con Los Requerimientos De Transmisión Y Desempeño Del Canal De Comunicación Establecidos En El Estándar Tia/Eia–568-C.2 10 Para Categoría 6, Incluye Elementos De Fijación Y Accesorios, No Incluye Ducteria.</t>
  </si>
  <si>
    <t>M</t>
  </si>
  <si>
    <t>3.107</t>
  </si>
  <si>
    <t xml:space="preserve"> Instalación Cable Utp , Cat. 6A, Debe Cumplir Con Los Requerimientos De Transmisión Y Desempeño Del Canal De Comunicación Establecidos En El Estándar Tia/Eia–568-C.2 10 Para Categoría 6 Aumentada, Incluye Elementos De Fijación Y Accesorios, No Incluye Ducteria. </t>
  </si>
  <si>
    <t>3.108</t>
  </si>
  <si>
    <t>Conector Uy</t>
  </si>
  <si>
    <t>3.109</t>
  </si>
  <si>
    <t>Suministro E Instalación Face Plate 2 Puertos Categoría 6</t>
  </si>
  <si>
    <t>3.110</t>
  </si>
  <si>
    <t xml:space="preserve">Conector Rg6 </t>
  </si>
  <si>
    <t>3.111</t>
  </si>
  <si>
    <t>Acrílico Transparente De 124X30Cm</t>
  </si>
  <si>
    <t>3.112</t>
  </si>
  <si>
    <t xml:space="preserve">Suministro E Instalación De  Botón Mano Para Llamado De Enfermería  </t>
  </si>
  <si>
    <t>3.113</t>
  </si>
  <si>
    <t>Suministro E Instalación De Jack De Tablero Para Llamado De Paciente</t>
  </si>
  <si>
    <t>3.114</t>
  </si>
  <si>
    <t>Suministro E Instalación De Plug De Seguridad Para Llamado Paciente</t>
  </si>
  <si>
    <t>3.115</t>
  </si>
  <si>
    <t>Suministro E Instalacion De Cordon En Cable Duplex 12 Awg Para Disparo De Tablero De Llamado De Enfermera</t>
  </si>
  <si>
    <t>3.116</t>
  </si>
  <si>
    <t>Suministro E Instalación De Tablero De Pared Para Llamado Paciente Incluye Cable</t>
  </si>
  <si>
    <t>3.117</t>
  </si>
  <si>
    <t>Reparación Y Ajuste De Tablero Llamado De Paciente, Incluye Consumibles</t>
  </si>
  <si>
    <t>3.118</t>
  </si>
  <si>
    <t xml:space="preserve">Reparación Y Ajuste De Lámpara Llamado De Enfermería Pasillo, Incluye Bombillo 12 V </t>
  </si>
  <si>
    <t>3.119</t>
  </si>
  <si>
    <t>Reparación  De Consola Llamado De Enfermería, Incluye Consumibles</t>
  </si>
  <si>
    <t>3.120</t>
  </si>
  <si>
    <t xml:space="preserve">Instalación De Socket Para Lámparas </t>
  </si>
  <si>
    <t>3.121</t>
  </si>
  <si>
    <t>Instalación De Interruptor Aéreo 6 Amperios</t>
  </si>
  <si>
    <t>3.122</t>
  </si>
  <si>
    <t>Reparación De Caja De Control De Tarjeta De Movimiento En Camas Electromecánicas Incluye Soldadura Eléctrica</t>
  </si>
  <si>
    <t>3.123</t>
  </si>
  <si>
    <t>Desmonte, Limpieza Y Pintura En Esmalte Blanco De Chasis De Lámparas</t>
  </si>
  <si>
    <t>3.124</t>
  </si>
  <si>
    <t xml:space="preserve">Suministro E Instalación De Cable Telefónico En Tuberías Y Bandejas Portacables Inc Elementos De Fijación </t>
  </si>
  <si>
    <t>3.125</t>
  </si>
  <si>
    <t>Suministro E Instalación De Cable Telefónico. Incluye Accesorios Para Su Fijacion</t>
  </si>
  <si>
    <t>3.126</t>
  </si>
  <si>
    <t>Suministro e instalacion de intercomunicador COMMAX con cierre magnetico con fuerza de retencion 280kg.</t>
  </si>
  <si>
    <t>3.127</t>
  </si>
  <si>
    <t>Suministro E Instalación De Fuente De Poder 110V 6 Amp</t>
  </si>
  <si>
    <t>3.128</t>
  </si>
  <si>
    <t>Suministro E Instalación De Flanche En Lamina De 1/8 A 1/4 Con Orificios</t>
  </si>
  <si>
    <t>3.129</t>
  </si>
  <si>
    <t>Suministro E Instalación De Cable De Poder</t>
  </si>
  <si>
    <t>3.130</t>
  </si>
  <si>
    <t>Suministro E Instalación De Tapa En Acrílico Blanca Para Lámpara De Llamado De Enfermera; Incluye Elementos De Fijación</t>
  </si>
  <si>
    <t>3.131</t>
  </si>
  <si>
    <t xml:space="preserve">Suministro E Instalación De Multitoma 6 Puntos </t>
  </si>
  <si>
    <t>3.132</t>
  </si>
  <si>
    <t>Suministro E Instalación De Jack 6A Twist Assy Marca Amp</t>
  </si>
  <si>
    <t>3.133</t>
  </si>
  <si>
    <t>Suministro E Instalación De Face Plate Marca Amp Para Jack 6A</t>
  </si>
  <si>
    <t>3.134</t>
  </si>
  <si>
    <t>Suministro E Instalación De Pach Core Rj45 -3Ft De 1,5 M Marca Amp Cat 6A</t>
  </si>
  <si>
    <t>3.135</t>
  </si>
  <si>
    <t>Suministro E Instalación De Accesorios Para Bandeja Portacable Tipo Malla</t>
  </si>
  <si>
    <t>3.136</t>
  </si>
  <si>
    <t>Suministro E Instalación De Cable Utp Cat 6A; Marca Amp. En Tubería, Bandeja O Canaleta. Debe Cumplir Con Todos Los Requerimientos Necesarios Para El Cumplimiento De La Norma</t>
  </si>
  <si>
    <t>3.137</t>
  </si>
  <si>
    <t>Cable De Cobre Aislado Thnn 2/0 En Tubería Pvc, Emt O Bandeja Portacables.</t>
  </si>
  <si>
    <t>3.138</t>
  </si>
  <si>
    <t>Cable De Cobre Aislado Thnn 1/0 En Tubería Pvc, Emt O Bandeja Portacables.</t>
  </si>
  <si>
    <t>3.139</t>
  </si>
  <si>
    <t>Suministro E Instalacion De Canaleta Plastica De 100X45Mm</t>
  </si>
  <si>
    <t>3.140</t>
  </si>
  <si>
    <t>Suministro E Instalacion De Angulo Externo O Interno Plastica De 100X45Mm</t>
  </si>
  <si>
    <t>3.141</t>
  </si>
  <si>
    <t>Suministro E Instalacion De Angulo Plano Plastica De 100X45Mm</t>
  </si>
  <si>
    <t>3.142</t>
  </si>
  <si>
    <t>Suministro E Instalacion De Contactor De 220Vx24Vac</t>
  </si>
  <si>
    <t>3.143</t>
  </si>
  <si>
    <t>Suministro E Instalacion De Alarma De Apertura De Puerta. Incluye Sensor Magnetico En La Puerta, Fuente De Alimentacion, Bateria De Respaldo, 2 Controles De Activacion O Desactivacion, Control Movil (2 Lineas Celulares) Y Canaleta Expuesta Sobre Muro Para Cableado A 1 Metro. No Incluye Acometida Electrica.</t>
  </si>
  <si>
    <t>3.144</t>
  </si>
  <si>
    <t>Suministro E Instalacion De Tuberia Emt De 2"</t>
  </si>
  <si>
    <t>3.145</t>
  </si>
  <si>
    <t>Suministro E Instalacion De Accesorios Como Curvas, Uniones Y Terminales Para Tuberia Emt De 2"</t>
  </si>
  <si>
    <t>3.146</t>
  </si>
  <si>
    <t>Tablero Electrico De 24 Circuitos Con Espacio Para Totalizador, Incluye Elementos De Fijacion Y Marcacion</t>
  </si>
  <si>
    <t>3.147</t>
  </si>
  <si>
    <t>Suministro E Instalacion De Tubo Led De 9W T8 Luz Blanca De 60Cm, Con Todos Los Elementos Necesarios Para La Revision (Del Anterior Tubo) Cambio, Prueba De Funcionamiento Y Marcacion.</t>
  </si>
  <si>
    <t>3.148</t>
  </si>
  <si>
    <t>Suministro E Instalacion De Tubo Led De 16W T8 Luz Blanca De 120Cm, Con Todos Los Elementos Necesarios Para La Revision (Del Anterior Tubo) Cambio, Prueba De Funcionamiento Y Marcacion.</t>
  </si>
  <si>
    <t>3.149</t>
  </si>
  <si>
    <t>Adecuacion De Chasis De Lamparas De Fluorescente A Tubo Led, Incluye Desmonte De Lampara, Limpieza Y Reinstalacion.</t>
  </si>
  <si>
    <t>3.150</t>
  </si>
  <si>
    <t>Tablero Electrico Trifasico De 6 Circuitos, Incluye Instalacion, Elementos De Fijacion Y Marcacion Para Su Revision</t>
  </si>
  <si>
    <t>3.151</t>
  </si>
  <si>
    <t>Suministro E Instalacion De Alambre De Cobre Desnudo No. 14</t>
  </si>
  <si>
    <t>3.152</t>
  </si>
  <si>
    <t>Suministro E Instalacion De Tablero Bifasico De 8 Cirtuitos, Incluye Elementos De Fijacion Y Marcacion Para Su Revision.</t>
  </si>
  <si>
    <t>3.153</t>
  </si>
  <si>
    <t>Tablero Eléctrico Trifásico De 12 Circuitos Con Espacio Para Totalizador Y Puerta, Incluye Instalación, Elementos De Fijación Y Marcación Para Su Revisión.</t>
  </si>
  <si>
    <t>3.154</t>
  </si>
  <si>
    <t>Suministro E Instalacion De Breaker Tipo Industrial 3X63 Amp</t>
  </si>
  <si>
    <t>3.155</t>
  </si>
  <si>
    <t>Revision Y Reparacion De Video Beam, No Incluye Repuestos Ni Consumibles.</t>
  </si>
  <si>
    <t>3.156</t>
  </si>
  <si>
    <t>Cambio De Lampara De Video Beam Epson. Incluye Desmonte, Traslado A Sitio Especializado Y Correcta Instalacion.</t>
  </si>
  <si>
    <t>3.157</t>
  </si>
  <si>
    <t xml:space="preserve">Suministro E Instalacion De Reflector Led De 150 W Para Iluminacion Exterior. </t>
  </si>
  <si>
    <t>3.158</t>
  </si>
  <si>
    <t>Suministro E Instalacion De Patch Panel Cat 6A De 24 Puertos</t>
  </si>
  <si>
    <t>3.159</t>
  </si>
  <si>
    <t>Suministro E Instalacion De Tuberia Emt De 1"</t>
  </si>
  <si>
    <t>3.160</t>
  </si>
  <si>
    <t>Suministro E Instalacion De Accesorios Como Curvas, Terminales Y Uniones Para Tuberia Emt De 1"</t>
  </si>
  <si>
    <t>3.161</t>
  </si>
  <si>
    <t>Suministro E Instalación De Tubería Emt De 3"</t>
  </si>
  <si>
    <t>3.162</t>
  </si>
  <si>
    <t>Suministro E Instalación De Accesorios Como Curvas ,Uniones Y Terminales Para Tubería Emt De 3"</t>
  </si>
  <si>
    <t>3.163</t>
  </si>
  <si>
    <t>Suministro E Instalacion De Contactor Abb De 45 Amperios Bobina 220 Vac Tripolar</t>
  </si>
  <si>
    <t>3.164</t>
  </si>
  <si>
    <t>Suministro E Instalacion De Contactores Auxiliares</t>
  </si>
  <si>
    <t>3.165</t>
  </si>
  <si>
    <t>Revision de telefono. Incluye puesta en marcha por desconfiguracion o diagnostico</t>
  </si>
  <si>
    <t>3.166</t>
  </si>
  <si>
    <t>Suministro e instalacion de multitoma tipo rack de 12 servicios naranja con fusible y suiche de impacto. Incluye elementos de fijacion para su correcta instalacion</t>
  </si>
  <si>
    <t>3.167</t>
  </si>
  <si>
    <t>Transformador trifásico de capacidad de 50kva elevador de 220-380v tipo seco de 60 Hz. Incluye suministro e instalación.</t>
  </si>
  <si>
    <t>3.168</t>
  </si>
  <si>
    <t>Transformador trifásico en cobre de capacidad de 150kva 480v-220v tipo seco de 60 Hz. Incluye suministro e instalación.</t>
  </si>
  <si>
    <t>3.169</t>
  </si>
  <si>
    <t>Suministro e instalacion de estabilizador de 3000w.</t>
  </si>
  <si>
    <t>3.170</t>
  </si>
  <si>
    <t>Boton de dos funciones (llamado y cancelacion) para baño. Incluye soporte de fijacion y cuerda de traccion según norma</t>
  </si>
  <si>
    <t>3.171</t>
  </si>
  <si>
    <t>Pulsador con extension por cama con base a pared. Incluye boton de dos funciones (llamado y cancelacion) con extensor y switch</t>
  </si>
  <si>
    <t>3.172</t>
  </si>
  <si>
    <t>Luz inalambrica 120 v 4 colores y sonido, (luz de emergencia indicadora de llamadas para pasillo)</t>
  </si>
  <si>
    <t>3.173</t>
  </si>
  <si>
    <t>Repetidor de señal</t>
  </si>
  <si>
    <t>3.174</t>
  </si>
  <si>
    <t>Transmisor TA 400 mts de distancia (modulo receptor para pc)</t>
  </si>
  <si>
    <t>3.175</t>
  </si>
  <si>
    <t>Suministro E Instalacion De Cable Encauchetado 3 X N° 12 Para Trafico Pesado</t>
  </si>
  <si>
    <t>3.176</t>
  </si>
  <si>
    <t xml:space="preserve">Suministro E Contactor  3Mf </t>
  </si>
  <si>
    <t>3.177</t>
  </si>
  <si>
    <t>Suministro E Instalacion De Breaker 160 Amp</t>
  </si>
  <si>
    <t>3.178</t>
  </si>
  <si>
    <t>Suminsitro E Instalacion De Capacitor De 3 Mf</t>
  </si>
  <si>
    <t>Suministro E Instalacion De Contactor Trifasico A 24 Voltios 50 Amperios, Incluye Retiro Y Disposicion Final</t>
  </si>
  <si>
    <t>Suministro E Instalacion De Contactor De 60 Amp Bifasico, Incluye Retiro Y Disposicion Final Del Elemento Dañado</t>
  </si>
  <si>
    <t>4.1</t>
  </si>
  <si>
    <t>Desmonte Y Ajuste De Puertas De Vidrio Templado Tipo Va &amp; Ven</t>
  </si>
  <si>
    <t>4.2</t>
  </si>
  <si>
    <t xml:space="preserve">Desmonte  Y Revisión De Cerradura </t>
  </si>
  <si>
    <t>4.3</t>
  </si>
  <si>
    <t>Adecuación  De Muebles Y Escritorios Y Sillas Entre Otros  Como Gavetas Soportes Y Patas Incluye Tornillos  De Madera Y Metal , No Incluye Reparaciones De Carpintería</t>
  </si>
  <si>
    <t>4.4</t>
  </si>
  <si>
    <t>Suministro E Instalación De Rieles De Gaveta (2) Para Escritorio, Incluye Tornillería Para Su Correcta Instalación</t>
  </si>
  <si>
    <t>4.5</t>
  </si>
  <si>
    <t>Suministro E Instalación De Cerradura Tipo Vitrina, Incluye Desmontes Y Tornillería Para Su Correcta Instalación</t>
  </si>
  <si>
    <t>4.6</t>
  </si>
  <si>
    <t>Anclaje De Muebles Y Otras Piezas Incluye Elementos De Fijación</t>
  </si>
  <si>
    <t>4.7</t>
  </si>
  <si>
    <t>Suministro E Instalación De Rueda En  Goma Para Cama De 4"X1 1/4", Incluye Desmonte De Llanta Defectuosa Y Lubricación</t>
  </si>
  <si>
    <t>4.8</t>
  </si>
  <si>
    <t>Desmonte Y Ajuste De Baranda En Cama Mecánica Y Camilla , Incluye Elementos De Fijación</t>
  </si>
  <si>
    <t>4.9</t>
  </si>
  <si>
    <t>Suministro E Instalación De Tuerca En Teflón Para Tornillo Sinfín De Cama , Incluye Desmonte Y Montaje De Elementos Para Su Instalación</t>
  </si>
  <si>
    <t>4.10</t>
  </si>
  <si>
    <t xml:space="preserve">Reparación De Base O Tenedor  De Llantas  Para Cama, Camillas Y Sillas De Ruedas, Incluye Soldadura Eléctrica Y Pintura </t>
  </si>
  <si>
    <t>4.11</t>
  </si>
  <si>
    <t>Desmonte, Ajuste, Limpieza Y Lubricación  De Llantas De Camas Camillas, Sillas De Ruedas Y Demás Como Carros O Carretas</t>
  </si>
  <si>
    <t>4.12</t>
  </si>
  <si>
    <t xml:space="preserve">Ajuste Y Reparación De Tendido De Cama Hidráulica Por Sección, Incluye Guayas, Manijas Y Aceite Hidráulico </t>
  </si>
  <si>
    <t>4.13</t>
  </si>
  <si>
    <t>Ajuste Y Reparación De  Tendido De Cama Mecánica O Electromecánica  Por  Sección, Incluye Soladura Y Elementos De Fijación, Incluye Pintura Y Consumibles Como Lijas Y Disolventes</t>
  </si>
  <si>
    <t>4.14</t>
  </si>
  <si>
    <t>Adecuación De Atriles Incluye Soldadura,  Pintura Y Lubricación De Rodamientos</t>
  </si>
  <si>
    <t>4.15</t>
  </si>
  <si>
    <t>Suministro E Instalación De Rodamientos Para Camas, Camillas Y Sillas De Ruedas</t>
  </si>
  <si>
    <t>4.16</t>
  </si>
  <si>
    <t>Acarreo O Transporte Entre Sedes Hospital  - Camioneta Tipo Estaca</t>
  </si>
  <si>
    <t>4.17</t>
  </si>
  <si>
    <t xml:space="preserve">Pintura De Muebles Metálicos, Soportes , Estantería Y Mesas  Entre Otros Incluye Lijada Masilla , Anticorrosivo Y Pintura En Laca </t>
  </si>
  <si>
    <t>4.18</t>
  </si>
  <si>
    <t>Apertura De Puertas Con Cerradura O Chapa De Seguridad Tipo Cerrojo Doble</t>
  </si>
  <si>
    <t>4.19</t>
  </si>
  <si>
    <t>Apertura De Puertas Con Cerradura O Chapa Tipo Bola</t>
  </si>
  <si>
    <t>4.20</t>
  </si>
  <si>
    <t xml:space="preserve">Cambio De Guarda Para Cerradura De Seguridad Tipo Cerrojo Doble Incluye 2 Copias De Llaves </t>
  </si>
  <si>
    <t>4.21</t>
  </si>
  <si>
    <t>Pintura  Para Camilla Incluye Lijado Anticorrosivo Y Pintura En Esmalte 2 Colores  A Entrega  Satisfacción</t>
  </si>
  <si>
    <t>4.22</t>
  </si>
  <si>
    <t>Suministro E Instalación De Tornillo  Sinfín  De Rosca Cuadrada  L: 0,70 M X 5/8" Para  Elevación De Tendidos De Camas Mecánicas Y Electromecánicas</t>
  </si>
  <si>
    <t>4.23</t>
  </si>
  <si>
    <t>Suministro E Instalación De Soporte Para Extintor Incluye Pintura Y Elementos De Anclaje</t>
  </si>
  <si>
    <t>4.24</t>
  </si>
  <si>
    <t>Suministro E Instalacion De Manija Para Cama Manual</t>
  </si>
  <si>
    <t>4.25</t>
  </si>
  <si>
    <t xml:space="preserve">Suministro De Duplicados De Llaves </t>
  </si>
  <si>
    <t>4.26</t>
  </si>
  <si>
    <t xml:space="preserve">Suministro E Instalación De Basculante Para Ventanas Inc Retiro Del Ant </t>
  </si>
  <si>
    <t>4.27</t>
  </si>
  <si>
    <t>Sumistro E Instalación De Rodachinas Para Sillas, Atriles Y Mesas Puentes, Carros Y Demás</t>
  </si>
  <si>
    <t>4.28</t>
  </si>
  <si>
    <t>Reparación De Puertas En Aluminio Inc Ajuste De Bisagras Y Cambio De Elementos Como Lamina Y Pisa Vidrios</t>
  </si>
  <si>
    <t>4.29</t>
  </si>
  <si>
    <t>Pintura De Camas Manual O Mecánica</t>
  </si>
  <si>
    <t>4.30</t>
  </si>
  <si>
    <t>Pintura De  Mesa Puente</t>
  </si>
  <si>
    <t>4.31</t>
  </si>
  <si>
    <t>Pintura De  Escalerilla De Dos Pasos  Incluye Limpiar Pintura Vieja,  Resoldada Si Es Necesario, Pulida, Lijado, Aplicación Anticorrosivo Y Pintura En Esmalte.</t>
  </si>
  <si>
    <t>4.32</t>
  </si>
  <si>
    <t>Tapizado De Sillas Ergonómicas, Mesas Y Divisiones De Escritorios</t>
  </si>
  <si>
    <t>4.33</t>
  </si>
  <si>
    <t>Suministro E Instalación De Chapa De Cerrojo Doble</t>
  </si>
  <si>
    <t>4.34</t>
  </si>
  <si>
    <t>Suministro E Instalación De Soporte Para Porta Guardián En Platina De 1/2" De Acero Inoxidable</t>
  </si>
  <si>
    <t>4.35</t>
  </si>
  <si>
    <t>Suministro E Instalación De Lamina En Acrílico</t>
  </si>
  <si>
    <t>4.36</t>
  </si>
  <si>
    <t>Suministro E Instalación De Llantas 5" X 1 1/4 Grado Hospitalario</t>
  </si>
  <si>
    <t>4.37</t>
  </si>
  <si>
    <t>Lamina De Acero Inoxidable</t>
  </si>
  <si>
    <t>4.38</t>
  </si>
  <si>
    <t>Suministro E Instalacion De Forro Para Ascensor De Carga En Lona Marfil</t>
  </si>
  <si>
    <t>4.39</t>
  </si>
  <si>
    <t>Suministro E Instalacion De Chapa Para Baranda De Cama</t>
  </si>
  <si>
    <t>4.40</t>
  </si>
  <si>
    <t>Suministro E Instalacion De Espaldar O Sentadero Para Silla De Ruedas</t>
  </si>
  <si>
    <t>4.41</t>
  </si>
  <si>
    <t>Revisión De Partes Movibles, Estado Fisico Y Funcionalidad De Equipos Mobiliarios Como Camas, Mesas, Sillas, Carros De Medicamentos Y Carros De Paro Entre Otros.</t>
  </si>
  <si>
    <t>4.42</t>
  </si>
  <si>
    <t>Suministro E Instalacion De Entrepaño En Triplex De 18Mm Para Muebles Archivadores Hasta 1Mx0,5M</t>
  </si>
  <si>
    <t>4.43</t>
  </si>
  <si>
    <t>Reparacion De Estructura Para Camilla De Ambulancia. Incluye Traslados A Taller Especializado Y Previa Revision.</t>
  </si>
  <si>
    <t>4.44</t>
  </si>
  <si>
    <t>Revisión General, Diagnóstico Y Reparación De Mesa Quirúrgica, No Incluye Repuestos Ni Consumibles</t>
  </si>
  <si>
    <t>4.45</t>
  </si>
  <si>
    <t>Restauración General De Mesa Riñonera Con Eliminación Total De Estructura En Madera</t>
  </si>
  <si>
    <t>4.46</t>
  </si>
  <si>
    <t>Suministro Y Cambio De Aceite Para Sistema Hidráulico De Mesa Quirúrgica</t>
  </si>
  <si>
    <t>4.47</t>
  </si>
  <si>
    <t>Bandeja O Repisa En Lamina De Acero Quirúrgico L= 1,38M X 0,30M Calibre 18 Entamborada. Incluye Instalación, Pie De Amigo Soldado Para Su Anclaje Y Todos Los Elementos Necesarios Para Su Correcta Instalación.</t>
  </si>
  <si>
    <t>4.48</t>
  </si>
  <si>
    <t>Suministro E Instalacion De Minipersiana En Aluminio</t>
  </si>
  <si>
    <t>4.49</t>
  </si>
  <si>
    <t>Desmonte Y Cambio De Elementos Como Zocalos, Empaques Posa Vidrios, Ajuste De Bisagra Hidraulica De Puertas De Vidrio Templado Tipo De Va Y Ven. Incluye Fijacion De Cajas De Bisagras Con Muerto En Mortero Y Tapa De La Misma Si Es Necesario.</t>
  </si>
  <si>
    <t>4.50</t>
  </si>
  <si>
    <t>Reparacion De Puerta De Vidrio Templado Tipo Va Y Ven, Inclue Cambio De Dintel En Estructura Metalica Tubular De 3"X1" Anclada A Muro Lateral Y A Placa Superior Chapeteada O Soldada Por Medio De Sistema Perneado En Varilla A Placa, Revision De Zocalos Superiores E Inferiores, Cambio De Empaquetadura En Los Mismos, Graduacion Y Nivelacion De Gatos Hidraulicos E Instalacion De Puertas Reemplazando Pivotes Machos Anclados A Dintel Metalico En Tornillo Goloso 10 De 2" Y Pivotes Hembras. No Incluye Desmonte De Puertas, Cerramientos Ni Trabajos De Obra Civil Tales Como: Cambio De Gatos Hidraulicos, Desmonte De Cielos Ni Muros Aligerados Asi Como Su Instalacion Nuevamente.</t>
  </si>
  <si>
    <t>4.51</t>
  </si>
  <si>
    <t>Suministro E Instalacion De Cerramiento En Malla Zaranda Hasta H=90Cm</t>
  </si>
  <si>
    <t>4.52</t>
  </si>
  <si>
    <t>Suministro De Soporte Para Televisor Hasta 39"</t>
  </si>
  <si>
    <t>4.53</t>
  </si>
  <si>
    <t>Suministro De Soporte Para Televisor mayor a 42""</t>
  </si>
  <si>
    <t>4.54</t>
  </si>
  <si>
    <t>Diseño, Corte Y Fabricacion De Soporte Para Lamparas Cieliticas; Inc. Perforacion De Viguetas, Angulos Estructurales, Platinas, Barras Roscadas, Pintura Anticorrosiva Y Pintura Definitiva</t>
  </si>
  <si>
    <t>4.55</t>
  </si>
  <si>
    <t>Mantenimiento De Equipos De Gimnasio, Incluye Revision, Desarmado, Limpieza, Engrase Y Ajuste De Tornilleria.</t>
  </si>
  <si>
    <t>4.56</t>
  </si>
  <si>
    <t>Suministro E Instalación De Escritorio Hasta 3.4 M X 1.8 M Y Ancho 0.6M En Aglomerado Rh De 36Mm Color Parma De Fácil Limpieza En Cumplimiento De Habilitación Según Norma. Incluye Perforaciones Pasa Cables, Pedestales En Acero Inoxidable De 2" Y Ángulos Pie De Amigos De 10 X 10 Anclado A Muro Para Mayor Soporte.</t>
  </si>
  <si>
    <t>5.1</t>
  </si>
  <si>
    <t>Mantenimiento De Ventiladores, Incluye Desmonte E Instalación De Los Mismos</t>
  </si>
  <si>
    <t>5.2</t>
  </si>
  <si>
    <t>Suministro E Instalación De Empaque Altas Temperatura Para Autoclave Puerta Ppal</t>
  </si>
  <si>
    <t>5.3</t>
  </si>
  <si>
    <t xml:space="preserve">Suministro Y Cambio De Aceite 20W -50 O Similar  Para Compresores O Motores, No Incluye Filtro </t>
  </si>
  <si>
    <t>GALON</t>
  </si>
  <si>
    <t>5.4</t>
  </si>
  <si>
    <t>Suministro E Instalación De Empaque De Asbesto Para Flanche  Líneas De Vapor De 3/13", Incluye Consumibles</t>
  </si>
  <si>
    <t>5.5</t>
  </si>
  <si>
    <t>Suministro E Instalación De Empaque En Prensa  Estopa Para Válvulas En Acero Al Carbón , Incluye Consumibles</t>
  </si>
  <si>
    <t>5.6</t>
  </si>
  <si>
    <t xml:space="preserve">Suministro De Tornillo De Cabeza Avellanda 1/2" 4 Mm De Paso Fino </t>
  </si>
  <si>
    <t>5.7</t>
  </si>
  <si>
    <t xml:space="preserve">Suministro E Instalación De Micro Interruptor 110V </t>
  </si>
  <si>
    <t>5.8</t>
  </si>
  <si>
    <t>Suministro E Instalación De Relevos 12 V A 10 Amperios, Tipo Industrial  8 Pines</t>
  </si>
  <si>
    <t>5.9</t>
  </si>
  <si>
    <t>Mantenimiento Preventivo Cortadora Para Gasa</t>
  </si>
  <si>
    <t>5.10</t>
  </si>
  <si>
    <t>5.11</t>
  </si>
  <si>
    <t>Suministro E Instalación De Rodamientos 6300</t>
  </si>
  <si>
    <t>5.12</t>
  </si>
  <si>
    <t>Suministro E Instalación De Embragues De Caucho Para Motor</t>
  </si>
  <si>
    <t>5.13</t>
  </si>
  <si>
    <t>Suministro E Instalación De Bujes Industriales Para Escudos De Motor Inc Orificios En Torno</t>
  </si>
  <si>
    <t>5.14</t>
  </si>
  <si>
    <t>Suministro Y Aplicación De Soldadura Eléctrica 6013 X1/8 Y 3/32 No Inc Pintura</t>
  </si>
  <si>
    <t>5.15</t>
  </si>
  <si>
    <t>Rumin Y Aplicación De Cordon De Soldadura Eléctrica 7018 X1/8 Y 3/32 ; No Inc Pintura</t>
  </si>
  <si>
    <t>5.16</t>
  </si>
  <si>
    <t>Suministro E Instalación De Aceites Para Compresores De Vacío</t>
  </si>
  <si>
    <t>5.17</t>
  </si>
  <si>
    <t>Suministro E Instalación De Piedra De Cortadora De Gasa</t>
  </si>
  <si>
    <t>5.18</t>
  </si>
  <si>
    <t>Suministro E Instalación Presostato, Incluye Desmonte Del Anterior</t>
  </si>
  <si>
    <t>5.19</t>
  </si>
  <si>
    <t>Suministro E Instalación De Cinta Teflón Selladora De Bolsa, Para Altas Temperaturas</t>
  </si>
  <si>
    <t>5.20</t>
  </si>
  <si>
    <t>Revision General Y Diagnostico De Secadora</t>
  </si>
  <si>
    <t>5.21</t>
  </si>
  <si>
    <t>Suministro E Instalacion De Acople Elastomero Rexnord E4 Para Motobomba.</t>
  </si>
  <si>
    <t>5.22</t>
  </si>
  <si>
    <t>Embobinada De Motor De Motobomba. Incluye Traslado A Sitio Especializado, Embujada De Eje, Cambio De Rodamientos, Cambio De Sello Mecanico, Bornera A Motobomba De 6.6Hp A 3.470 R.P.M.</t>
  </si>
  <si>
    <t>5.23</t>
  </si>
  <si>
    <t>Suministro Y Cambio De Ventilador Para Secadora O Refrigerador</t>
  </si>
  <si>
    <t>5.24</t>
  </si>
  <si>
    <t>Suministro Y Cambio De Termostato Para Secadora</t>
  </si>
  <si>
    <t>5.25</t>
  </si>
  <si>
    <t>Desarmado, Revisión Y Diagnóstico De Motobomba</t>
  </si>
  <si>
    <t>5.26</t>
  </si>
  <si>
    <t>Suministro Y Cambio De Sello Mecánico Para Motobomba</t>
  </si>
  <si>
    <t>5.27</t>
  </si>
  <si>
    <t>Cambio E Instalacion Kit Soporte Motor De Mesa De Autopsia Marca Mortech, Desbloqueo Del Motor, Limpieza, Ajuste Y Verificacion De Motor Ajustable Del Flanche</t>
  </si>
  <si>
    <t>5.28</t>
  </si>
  <si>
    <t>Mantenimiento Preventivo Para Mesa De Autopsia Morthec</t>
  </si>
  <si>
    <t>5.29</t>
  </si>
  <si>
    <t>Cambio Del Triturador Ink - Sinerator Emerson Ref.: 65 Para Equipo De Mesa Autopsia Morthec</t>
  </si>
  <si>
    <t>5.30</t>
  </si>
  <si>
    <t>Suministro E Instalacion De Compresor De Aire Tipo M Horizontal Libre De Aceite Y Silencioso 125Psi-5Cfm 1700Rpm-12L-1.0Hp. Incluye Traslado A Sitio, Todos Los Elementos Necesarios Para Su Correcto Funcionamiento Y Puesta En Marcha.</t>
  </si>
  <si>
    <t>5.31</t>
  </si>
  <si>
    <t>Acompañamiento Para Actividades Y Seguimiento A Equipos Industriales Tales, Como Neveras, Congeladores, Aires Acondicionados, Ups, Bombas, Hidroflops, Autoclaves Y Calderas. Este Acompañamiento Regulado Y Avalado Tecnicamente Por Profesional Idoneo En Ingenieria Electromecanica O Afin . Asi Mismo Este Personal Realizara Acompañamiento A Diseños Referentes A La Parte Industrial Antes Mencionada Y Proyecciones A Mejorar O Cambiar Por Parte Del Hospital.</t>
  </si>
  <si>
    <t xml:space="preserve">MES  </t>
  </si>
  <si>
    <t>5.32</t>
  </si>
  <si>
    <t>Suministro E Instalacion De Manometro De Baja Y Media Presion 0-100Psi Y 0-600Mbar Debidamente Certificado. Incluye Retiro Y Dispocision Final Del Anterior.</t>
  </si>
  <si>
    <t>5.33</t>
  </si>
  <si>
    <t>Kit De Mantenimiento Para Planta Electrica Perkins. Incluye: Cambio De Filtro De Aire Chi 1038, Cambio De Filtro De Aceite Chi 1010, Filtro Acpm Chi 1011 Y Chi 1012, Aceite Para Motor 15W40 Y Refrigerante</t>
  </si>
  <si>
    <t>5.34</t>
  </si>
  <si>
    <t>Revisión general y ajuste de selladora de bolsa</t>
  </si>
  <si>
    <t>5.35</t>
  </si>
  <si>
    <t>Revisión y mantenimiento de extractores de aire</t>
  </si>
  <si>
    <t>5.36</t>
  </si>
  <si>
    <t>Acompañamiento, seguimiento y atencion de equipos de infraestructura hospitalaria con soporte 7 dias a la semana las 24 horas del dia, por personal con experiencia en la operación de dichos equipos que componen el buen funcionamiento de redes electricas, hidrosanitarias y operativas entre otras. Incluye mantenimiento preventivo de los equipos de infraestructura hospitalaria de acuerdo a cronograma del hospital. Este Personal Debe Tener Las Herramientas Y Los Medios Necesarios Para La Ejecución De Sus Actividades Y La Administración Y El Cumplimiento De Su Horario Esta A Cargo Del Contratista. (Nota: Este Item Incluye La Toma De Lecturas De Los Consumos De Energia, Agua, Gas; Limpieza De Equipos Y Componentes; Estado Fisico Y Operativo De La Planta De Aire Medicinal; Recibo Y Entrega De Balas Portatiles De Aire Medicinal Las 24 Horas Del Dia; Lectura De Tanques Principal Y Respaldo De Aire Medicinal; Atencion Inmediata Ante Cualquier Eventualidad en las redes electricas e hidrosanitarias Dentro De Las Instalaciones Del Hospital Con Soporte 24/7</t>
  </si>
  <si>
    <t>MES</t>
  </si>
  <si>
    <t>6.1</t>
  </si>
  <si>
    <t>Desmonte Y Reparacion De Tarjeta Electronica Interface</t>
  </si>
  <si>
    <t>6.2</t>
  </si>
  <si>
    <t>Desmonte Y Reparacion De Tarjeta Electronica De Salida</t>
  </si>
  <si>
    <t>6.3</t>
  </si>
  <si>
    <t>Suministro E Instalacion De Baterias De 12 V A 5 Amp</t>
  </si>
  <si>
    <t>6.4</t>
  </si>
  <si>
    <t>Reparacion De Tarjeta Electronica De Entrada De Voltaje</t>
  </si>
  <si>
    <t>6.5</t>
  </si>
  <si>
    <t>Revision  De Parte Electrica  De Ups</t>
  </si>
  <si>
    <t>6.6</t>
  </si>
  <si>
    <t>Instalacion  De Conexión Electrica Ups A 220 V, Con Todos Lo Elementos Necesarios Para Su Conexión</t>
  </si>
  <si>
    <t>6.7</t>
  </si>
  <si>
    <t>Suministro E Instalacion De Regleta De Empalme De Cable Hasta N° 6</t>
  </si>
  <si>
    <t>6.8</t>
  </si>
  <si>
    <t>Revision Y Correcion De Ups Alarmada Por Sobrecarga De Voltaje. Incluye Pruebas Y Se Deja En Funcionamiento.</t>
  </si>
  <si>
    <t>6.9</t>
  </si>
  <si>
    <t>Diagnostico Y Correccion De Corto Circuito</t>
  </si>
  <si>
    <t>6.10</t>
  </si>
  <si>
    <t>Enlace De Ups Tipo Cascada O En Serie</t>
  </si>
  <si>
    <t>6.11</t>
  </si>
  <si>
    <t xml:space="preserve">Mantenimiento Preventivo De Ups De 2 Kva, 3 Kva, 5 Kva </t>
  </si>
  <si>
    <t>6.12</t>
  </si>
  <si>
    <t>Mantenimiento Preventivo De Ups De 8 Kva, 10Kva, 12 Kva</t>
  </si>
  <si>
    <t>6.13</t>
  </si>
  <si>
    <t>Mantenimiento Preventivo De Ups De 20 Kva, 40 Kva</t>
  </si>
  <si>
    <t>6.14</t>
  </si>
  <si>
    <t>Suministro E Instalacion De Baterias De 12 V 100 Amp</t>
  </si>
  <si>
    <t>6.15</t>
  </si>
  <si>
    <t>6.16</t>
  </si>
  <si>
    <t>Suministro E Instalacion De Baterias De 12 V 12 Amp</t>
  </si>
  <si>
    <t>6.17</t>
  </si>
  <si>
    <t>Suministro E Instalacion De Baterias De 12 V 18 Amp</t>
  </si>
  <si>
    <t>6.18</t>
  </si>
  <si>
    <t>Suministro E Instalacion De Ups Bifasica Online De 10Kva Powest Titan, Incluye Instalacion A 1 Metro</t>
  </si>
  <si>
    <t>7.1</t>
  </si>
  <si>
    <t>Mantenimiento Preventivo Congeladores</t>
  </si>
  <si>
    <t>7.2</t>
  </si>
  <si>
    <t>Mantenimiento Preventivo De Neveras</t>
  </si>
  <si>
    <t>7.3</t>
  </si>
  <si>
    <t>Mantenimiento Preventivo Cuartos Frios</t>
  </si>
  <si>
    <t>7.4</t>
  </si>
  <si>
    <t>Mantenimiento Preventivo Refrigerador</t>
  </si>
  <si>
    <t>7.5</t>
  </si>
  <si>
    <t>Suministro E Instalacion De Relay Para Nevera</t>
  </si>
  <si>
    <t>7.6</t>
  </si>
  <si>
    <t>Suministro E Instalacion Capacitador Para Nevera</t>
  </si>
  <si>
    <t>7.7</t>
  </si>
  <si>
    <t xml:space="preserve">Suministro  Y Aplicación De Gas 134 A </t>
  </si>
  <si>
    <t>7.8</t>
  </si>
  <si>
    <t>Suministro  E Instalacion De Termico Para Nevera</t>
  </si>
  <si>
    <t>7.9</t>
  </si>
  <si>
    <t>Suminsitro E Instalacion De Valvula De Cargue Para Nevera</t>
  </si>
  <si>
    <t>7.10</t>
  </si>
  <si>
    <t xml:space="preserve">Suministro E Instalacion De Filtro Secador </t>
  </si>
  <si>
    <t>7.11</t>
  </si>
  <si>
    <t>Suministro E Instalacion De Valvula De Servicio</t>
  </si>
  <si>
    <t>7.12</t>
  </si>
  <si>
    <t>Suministro E Instalacion De Aceite De Refrigeracion Para Nevera</t>
  </si>
  <si>
    <t>7.13</t>
  </si>
  <si>
    <t>Suministro E Instalacion De  Kit De Arranque  Para Nevera</t>
  </si>
  <si>
    <t>7.14</t>
  </si>
  <si>
    <t>Suministro E Instalacion  De Unidad Para Congelador Vertical</t>
  </si>
  <si>
    <t>7.15</t>
  </si>
  <si>
    <t>Suministro E Instalacion  De Unidad Para Nevera 1/10</t>
  </si>
  <si>
    <t>7.16</t>
  </si>
  <si>
    <t>Suministro E Instalacion De Controlador Electronico Para Nevera</t>
  </si>
  <si>
    <t>7.17</t>
  </si>
  <si>
    <t xml:space="preserve">Suministro  E Instalacion De Control De Temparetura </t>
  </si>
  <si>
    <t>7.18</t>
  </si>
  <si>
    <t>Suministro  E Instalacion De Rele Y Potencial Para Arranque De Nevera De Sala De Partos</t>
  </si>
  <si>
    <t>7.19</t>
  </si>
  <si>
    <t>Suministro E Instalacion De Unidad De 1/2 -1/4 Para Refrigerador</t>
  </si>
  <si>
    <t>7.20</t>
  </si>
  <si>
    <t>Suministro E Instalacion De Sello Para Puerta Tipo Flecha Hasta 6M De Longitud Para Equipos De Refrigeracion, Incluye Desmonte, Limpieza E Instalacion Nuevamente De La Puerta Del Equipo</t>
  </si>
  <si>
    <t>7.21</t>
  </si>
  <si>
    <t>Cambio De Tuberia De Evaporador Para Neveras Convencionales, Incluye Capilar 0.031 De Expansion</t>
  </si>
  <si>
    <t>7.22</t>
  </si>
  <si>
    <t>Suministro E Instalacion De Unidad Para Nevera 1/2 Hp R 134A</t>
  </si>
  <si>
    <t>7.23</t>
  </si>
  <si>
    <t>Suministro E Instalación De Sistema De Alarma Para Equipo De Refrigeración Por Apertura De Puerta. Incluye Buzzer, Temporizador, Microsuiche, Adaptación De Sistema, Pruebas Y Todos Los Elementos Necesarios Para Su Correcto Funcionamiento.</t>
  </si>
  <si>
    <t>7.24</t>
  </si>
  <si>
    <t>Instalacion De Sistema Para Control De Presión Y Temperatura Para Equipos De Aire Acondicionado. Incluye: Control De Presión Kp5, Contactor De 2 Polos A 24V, Relé De 24V/220V, Temporizador Semanal On/Off, Pruebas Y Todos Los Elementos Necesarios Para Su Correcta Instalación</t>
  </si>
  <si>
    <t>Mantenimiento Aire Acondicionado Tipo Minisplit De 9.000 Btu A 32.000 Btu</t>
  </si>
  <si>
    <t>Mantenimiento Aire Acondicionado Tipo Ventana</t>
  </si>
  <si>
    <t>Mantenimiento Aire Acondicionado Tipo Casette</t>
  </si>
  <si>
    <t>Mantenimiento Aire Acondicionado Tipo Paquete Hasta 5Tr</t>
  </si>
  <si>
    <t>Mantenimiento Aire Acondicionado Tipo Paquete Mayor A 5Tr</t>
  </si>
  <si>
    <t>Mantenimiento Aire Acondicionado Tipo Central Split Hasta 5Tr</t>
  </si>
  <si>
    <t>Mantenimiento Aire Acondicionado Tipo Central Split Mayor A 5 Tr</t>
  </si>
  <si>
    <t xml:space="preserve">Mantenimiento Aire Acondicionado De Precision Marca Tecam </t>
  </si>
  <si>
    <t xml:space="preserve">Mantenimiento Aire Acondicionado Chiller </t>
  </si>
  <si>
    <t>Suministro E Instalacion De Filtro Secador 3/8"</t>
  </si>
  <si>
    <t xml:space="preserve">Desmonte, Revision Y Montaje De Serpetin </t>
  </si>
  <si>
    <t>Suministro E Instalacion De Filtro Secador 5/8"</t>
  </si>
  <si>
    <t xml:space="preserve">Suministro E  Instalacion  De Compresor Para Refrigeracion 410A, Incluye Retiro Y Disposicion Final </t>
  </si>
  <si>
    <t xml:space="preserve">Suministro E Instalacion De Compresor 1/8 Hp Embraco 110/1/60 R-134A, Incluye Retiro Y Disposicion Final </t>
  </si>
  <si>
    <t xml:space="preserve">Suministro  E Instalacion De Compresor De 24000 Btu A 220 Voltios, Incluye Retiro Y Disposicion Final Del Elemento Dañado </t>
  </si>
  <si>
    <t>Suminsitro E Instalacion  De Correa B 39</t>
  </si>
  <si>
    <t>Suministro E Instalacion  De Correa B 34</t>
  </si>
  <si>
    <t>Suministro E  Instalacion Correa B 28</t>
  </si>
  <si>
    <t xml:space="preserve"> Suministro E Instalacion De Correa A36</t>
  </si>
  <si>
    <t>Suministro E  Instalacion De Correa B 38</t>
  </si>
  <si>
    <t>Suministro E Instalcion De Correa B 36</t>
  </si>
  <si>
    <t>Suministro E Instalacion  De Correa B 28</t>
  </si>
  <si>
    <t>Suministro E Instalacion De Correa B 34</t>
  </si>
  <si>
    <t>Suministro E Instalacion De Correa B 33</t>
  </si>
  <si>
    <t>Suministro E Instalación De Tubería Rígida De Cobre De 5/8 X 7/8" X 1 Mts"</t>
  </si>
  <si>
    <t>Suministro E Instalación De Filtro Secador P/Refrigerante 22</t>
  </si>
  <si>
    <t>Suministro E Instalación De Válvula De Carga 1/4</t>
  </si>
  <si>
    <t>Suministro E  Instalación De Refrigerante 134-R</t>
  </si>
  <si>
    <t>LB</t>
  </si>
  <si>
    <t xml:space="preserve">Revisión, Suministro E Instalación De Serpentín Evaporador, Incluye Desmonte Y Disposición Final </t>
  </si>
  <si>
    <t xml:space="preserve">Suministro E Instalación De Filtro 95% Eficiencia 12X24X12 Sistema De Aire, Incluye Retiro Y Disposición Final </t>
  </si>
  <si>
    <t xml:space="preserve">Suministro E Instalación De Filtro 95% Eficiencia 16X20X4 Sistema De Aire, Incluye Retiro Y Disposición Final </t>
  </si>
  <si>
    <t xml:space="preserve">Suministro E Instalación De Filtro 95% Eficiencia 20X16X4 Sistema De Aire, Incluye Retiro Y Disposición Final </t>
  </si>
  <si>
    <t xml:space="preserve">Suministro E Instalación De Filtro 95% Eficiencia 24X24X12 Sistema De Aire, Incluye Retiro Y Disposición Final </t>
  </si>
  <si>
    <t xml:space="preserve">Suministro E Instalación De Filtro 95% Eficiencia 24X24X4 Sistema De Aire, Incluye Retiro Y Disposición Final </t>
  </si>
  <si>
    <t xml:space="preserve">Suministro E Instalación De Filtro 95% Eficiencia 24X16X4 Sistema De Aire, Incluye Retiro Y Disposición Final </t>
  </si>
  <si>
    <t xml:space="preserve">Suministro E Instalación De Filtro 95% Eficiencia 24X20X4 Sistema De Aire, Incluye Retiro Y Disposición Final </t>
  </si>
  <si>
    <t xml:space="preserve">Suministro E Instalación De Filtro 35% Eficiencia 16X20X2 Sistema De Aire, Incluye Desmonte Y Disposición Final </t>
  </si>
  <si>
    <t xml:space="preserve">Suministro E Instalación De Filtro 35% Eficiencia 20X16X2 Sistema De Aire, Incluye Desmonte Y Disposición Final </t>
  </si>
  <si>
    <t xml:space="preserve">Suministro E Instalación De Filtro 35% Eficiencia 24X24X2 Sistema De Aire, Incluye Desmonte Y Disposición Final </t>
  </si>
  <si>
    <t xml:space="preserve">Suministro E Instalación De Filtro 35% Eficiencia 25X16X2 Sistema De Aire, Incluye Desmonte Y Disposición Final </t>
  </si>
  <si>
    <t xml:space="preserve">Suministro E Instalación De Filtro 35% Eficiencia 25X20X2 Sistema De Aire, Incluye Desmonte Y Disposición Final </t>
  </si>
  <si>
    <t xml:space="preserve">Suministro E Instalación  De Filtro 65% Eficiencia 16X20X4 Sistema De Aire, Incluye Desmonte Y Disposición Final </t>
  </si>
  <si>
    <t xml:space="preserve">Suministro E Instalación  De Filtro 65% Eficiencia 18X24X2 Sistema De Aire, Incluye Desmonte Y Disposición Final </t>
  </si>
  <si>
    <t xml:space="preserve">Suministro E Instalación  De Filtro HEPA 99,97% Eficiencia 12X24 Sistema De Aire, Incluye Desmonte Y Disposición Final </t>
  </si>
  <si>
    <t xml:space="preserve">Suministro E Instalación  De Filtro HEPA 99,97% Eficiencia 24X24 Sistema De Aire, Incluye Desmonte Y Disposición Final </t>
  </si>
  <si>
    <t xml:space="preserve">Suministro E Instalación  De Filtro merv 13 20X25X2 Sistema De Aire, Incluye Desmonte Y Disposición Final </t>
  </si>
  <si>
    <t xml:space="preserve"> Suministro E Instalación  De Filtro Secador 304 1/2, Incluye Desmonte Y Disposición Final</t>
  </si>
  <si>
    <t>Suministro E Instalación De Refrigerante R-410-A</t>
  </si>
  <si>
    <t>Suministro E Instalación De Refrigerante R-22,</t>
  </si>
  <si>
    <t>Suministro E Instalación De Sensor De Tubería (Presión)</t>
  </si>
  <si>
    <t>Suministro E Instalación De Tubería De Refrigeración Aislada hasta 3/4" debidamente asegurada a placa o muro con grapas</t>
  </si>
  <si>
    <t xml:space="preserve">Suministro E Instalacion De Compresor De 10 Tr Marca: Copeland Scroll, Voltaje: 208 Voltios, Ph: 3, Incluye Transporte, Retiro Y Disposicion Final </t>
  </si>
  <si>
    <t xml:space="preserve">Suministro E Instalacion De Compresor De 5 Tr Marca: Copeland Scroll, Voltaje: 208 Voltios, Ph: 2, Incluye Transporte, Retiro Y Disposicion Final </t>
  </si>
  <si>
    <t>Suministro E Instalacion De Bomba De Condensado 220V. Incluye Retiro Y Dispocision Final De La Anterior.</t>
  </si>
  <si>
    <t>Suministro E Instalación De Válvula De Expansión Para Aire Acondicionado De 5Tr Soldable. Incluye Retiro Y Disposición De La Anterior Y Todos Los Elementos Necesarios Para Su Correcta Instalacion.</t>
  </si>
  <si>
    <t>Suministro E Instalación De Resistencia De Aire De Precisión 4.16 Kw 1/220V. Incluye Desmonte Y Disposición Final De La Anterior</t>
  </si>
  <si>
    <t xml:space="preserve">VALOR TOTAL </t>
  </si>
  <si>
    <t>N.ORDEN</t>
  </si>
  <si>
    <t>ITEM</t>
  </si>
  <si>
    <t>DESCRIPCION</t>
  </si>
  <si>
    <t>VR UNIT</t>
  </si>
  <si>
    <t>CANTIDAD</t>
  </si>
  <si>
    <t>LABORATORIO CLINICO</t>
  </si>
  <si>
    <t>PEDIATRIA</t>
  </si>
  <si>
    <t>JURIDICA</t>
  </si>
  <si>
    <t>5TO ORIENTE</t>
  </si>
  <si>
    <t>QUIROFANO</t>
  </si>
  <si>
    <t>5TO OCCIDENTE</t>
  </si>
  <si>
    <t>UNIDAD SALUD MENTAL</t>
  </si>
  <si>
    <t>URGENCIAS</t>
  </si>
  <si>
    <t>BANCO DE SANGRE</t>
  </si>
  <si>
    <t>CENTRAL ESTERILIZACION</t>
  </si>
  <si>
    <t>FARMACIA PRINCIPAL</t>
  </si>
  <si>
    <t>TALENTO HUMANO</t>
  </si>
  <si>
    <t>SALUD OCUPACIONAL</t>
  </si>
  <si>
    <t>SALA DE PARTOS</t>
  </si>
  <si>
    <t>4TO ORIENTE</t>
  </si>
  <si>
    <t>UCI NEONATAL</t>
  </si>
  <si>
    <t>UCI MUJER</t>
  </si>
  <si>
    <t>BODEGA 8</t>
  </si>
  <si>
    <t>UCI PEDIATRICA</t>
  </si>
  <si>
    <t>CONSULTA EXTERNA</t>
  </si>
  <si>
    <t>4TO OCCIDENTE</t>
  </si>
  <si>
    <t>CORRESPONDENCIA</t>
  </si>
  <si>
    <t>ALMACEN</t>
  </si>
  <si>
    <t>IMAGENES</t>
  </si>
  <si>
    <t>IMAGENOLOGIA</t>
  </si>
  <si>
    <t>FACTURACION CENTRAL</t>
  </si>
  <si>
    <t>FARMACIA</t>
  </si>
  <si>
    <t>GESTION COMERCIAL</t>
  </si>
  <si>
    <t>GERENCIA</t>
  </si>
  <si>
    <t>HFLLA</t>
  </si>
  <si>
    <t>BANCO DE LECHE</t>
  </si>
  <si>
    <t>ONCOLOGIA</t>
  </si>
  <si>
    <t>CALDERAS</t>
  </si>
  <si>
    <t>UCI OCCIDENTE</t>
  </si>
  <si>
    <t>UBICACION</t>
  </si>
  <si>
    <t>#REF!</t>
  </si>
  <si>
    <t>SOTANO</t>
  </si>
  <si>
    <t>ASCENSOR HFLLA</t>
  </si>
  <si>
    <t>LIMONAR</t>
  </si>
  <si>
    <t>AD44</t>
  </si>
  <si>
    <t>AD43</t>
  </si>
  <si>
    <t>AD11</t>
  </si>
  <si>
    <t>PATOLOGIA</t>
  </si>
  <si>
    <t>6 PISO</t>
  </si>
  <si>
    <t>TALLER BIOMEDICOS</t>
  </si>
  <si>
    <t>USM</t>
  </si>
  <si>
    <t>AD01</t>
  </si>
  <si>
    <t>AD20</t>
  </si>
  <si>
    <t>HFLLA PARQUEADERO</t>
  </si>
  <si>
    <t>INTERNACION MEDICA</t>
  </si>
  <si>
    <t>UCI INTERMEDIA</t>
  </si>
  <si>
    <t>UCI ORIENTE</t>
  </si>
  <si>
    <t>AD02</t>
  </si>
  <si>
    <t>COSTOS - LIMONAR</t>
  </si>
  <si>
    <t>AD42</t>
  </si>
  <si>
    <t>CARTERA</t>
  </si>
  <si>
    <t>SUBGERENCIA</t>
  </si>
  <si>
    <t>COORDINACION URGENCIAS</t>
  </si>
  <si>
    <t>CENTRAL DE ESTERILIZACION</t>
  </si>
  <si>
    <t>FARMACIA( SANTA RITA)</t>
  </si>
  <si>
    <t>PEDIATRIA- INTERNACION MEDICA</t>
  </si>
  <si>
    <t>AD22</t>
  </si>
  <si>
    <t>DOCENCIA</t>
  </si>
  <si>
    <t>8002B</t>
  </si>
  <si>
    <t>SALA DE CRISIS</t>
  </si>
  <si>
    <t>CENTRAL DE CITAS</t>
  </si>
  <si>
    <t>FOTOCOPIADORA</t>
  </si>
  <si>
    <t>ATENCION AL USUARIO</t>
  </si>
  <si>
    <t>TERCER PISO</t>
  </si>
  <si>
    <t>AD110</t>
  </si>
  <si>
    <t>8036B</t>
  </si>
  <si>
    <t>PASILLO GERENCIA</t>
  </si>
  <si>
    <t>ARCHIVO</t>
  </si>
  <si>
    <t>AD03</t>
  </si>
  <si>
    <t xml:space="preserve">FARMACIA  </t>
  </si>
  <si>
    <t>LIMONAR - PATOLOGIA</t>
  </si>
  <si>
    <t>HFLLA - CAPILLA</t>
  </si>
  <si>
    <t>RADIOLOGIA</t>
  </si>
  <si>
    <t>PRIMER PISO</t>
  </si>
  <si>
    <t>UCI MUER</t>
  </si>
  <si>
    <t>QUIROFANO- FARMACIA</t>
  </si>
  <si>
    <t>SALA PARTOS</t>
  </si>
  <si>
    <t xml:space="preserve">HFFLA  </t>
  </si>
  <si>
    <t>ASCENSOR CAMILLERO N.2</t>
  </si>
  <si>
    <t>GINECOLOGIA</t>
  </si>
  <si>
    <t>HAB 509 5TO OCCIDENTE</t>
  </si>
  <si>
    <t>AD46</t>
  </si>
  <si>
    <t>AD96</t>
  </si>
  <si>
    <t>HAB 508 5TO OCCIDENTE</t>
  </si>
  <si>
    <t>HAB 507 5TO OCCIDENTE</t>
  </si>
  <si>
    <t>PARQUEADERO</t>
  </si>
  <si>
    <t>PATOLOGIA- LIMONAR</t>
  </si>
  <si>
    <t xml:space="preserve">HFLLA   </t>
  </si>
  <si>
    <t>AD23</t>
  </si>
  <si>
    <t>FARMACIA CENTRAL</t>
  </si>
  <si>
    <t>AD24</t>
  </si>
  <si>
    <t>AD25</t>
  </si>
  <si>
    <t>AD26</t>
  </si>
  <si>
    <t>AD08</t>
  </si>
  <si>
    <t>AD64</t>
  </si>
  <si>
    <t>FACTURACION 2 PISO</t>
  </si>
  <si>
    <t>CALDERA</t>
  </si>
  <si>
    <t>CIRUGIA AMBULATORIA</t>
  </si>
  <si>
    <t>UNIDAD FUNCIONAL QUIRURGICOS</t>
  </si>
  <si>
    <t>HAB 506 5TO OCCIDENTE</t>
  </si>
  <si>
    <t>SANTA RITA (FARMACIA)</t>
  </si>
  <si>
    <t>AD32</t>
  </si>
  <si>
    <t>DATA CENTER</t>
  </si>
  <si>
    <t>AIRE MEDICINAL</t>
  </si>
  <si>
    <t>8213B</t>
  </si>
  <si>
    <t>HFFLLA  FRANCIA</t>
  </si>
  <si>
    <t xml:space="preserve">MANTENIMIENTO </t>
  </si>
  <si>
    <t>LACTARIO . COCINA</t>
  </si>
  <si>
    <t>GIMNASIO</t>
  </si>
  <si>
    <t>8258B</t>
  </si>
  <si>
    <t>8259B</t>
  </si>
  <si>
    <t xml:space="preserve">FACTURACION   </t>
  </si>
  <si>
    <t>AD92</t>
  </si>
  <si>
    <t>HAB 502 5TO OCCIDENTE</t>
  </si>
  <si>
    <t>HAB 505 5TO OCCIDENTE</t>
  </si>
  <si>
    <t>INSERVIBLES</t>
  </si>
  <si>
    <t>PLANTA AIRE MEDICINAL</t>
  </si>
  <si>
    <t>total</t>
  </si>
  <si>
    <t>iva</t>
  </si>
  <si>
    <t>total + iva</t>
  </si>
  <si>
    <t xml:space="preserve"> </t>
  </si>
  <si>
    <t>VALOR UNITARIO ANTES DE IVA AÑO 2024</t>
  </si>
  <si>
    <t>1.177</t>
  </si>
  <si>
    <t>Reparación y ajuste de carpintería de aluminio anodizado natural para puertas y ventanas. Incluye desmonte de la anterior, perfilería para una o dos hojas, sistema 11-01, incluye vidrio, pisa vidrio curvo perfil de 2" x 1" con aletas hasta 2m, canal 3" x 1" y riel o cabezal</t>
  </si>
  <si>
    <t>Suministro e instalación de guarda camilla en PVC de 15cm. Incluye punteras y elementos de fijación.</t>
  </si>
  <si>
    <t>Suministro e Instalación de canal en lamina galvanizada calibre 24, desarrollo 0.50m, con tapa ruana, incluye: aplicación pintura anticorrosiva y dos manos en esmalte, base o estructura de apoyo en toda su longitud</t>
  </si>
  <si>
    <t>Reparación y ajuste de divisiones en aluminio. Incluye desmonte de la anterior, trasiego, perfilería, remaches y todos los elementos necesarios para su correcta instalación, resistencia y funcionalidad</t>
  </si>
  <si>
    <t>Suministro e instalación de cinta fotoluminiscente antideslizante. Incluye retiro de la anterior, limpieza y adecuación de la superficie a instalar</t>
  </si>
  <si>
    <t>Suministro e instalación de sanitario Tradicional blanco de dos piezas referencia Acuario o similar, incluye todos los elementos necesarios para su correcta instalación</t>
  </si>
  <si>
    <t>PRECIO TECHO-incluye iva</t>
  </si>
  <si>
    <t>KG</t>
  </si>
  <si>
    <t>5.37</t>
  </si>
  <si>
    <t>5.38</t>
  </si>
  <si>
    <t>5.39</t>
  </si>
  <si>
    <t>5.40</t>
  </si>
  <si>
    <t>Suministro e instalacion FILTRO PLEGADO POLIPROPILENO 2.5 X 20"</t>
  </si>
  <si>
    <t>Suministro e instalacion FILTRO PLEGADO POLIPROPILENO 4.5X20"</t>
  </si>
  <si>
    <t>Suministro e instalacion FILTRO PLEGABLE POLIPROPILENO 10"</t>
  </si>
  <si>
    <t>Suministro e instalacion FILTRO CARBON ACTIVADO COMPACTO 10"</t>
  </si>
  <si>
    <t>Suministro e instalacion FILTRO POLIPROPILENO 10"</t>
  </si>
  <si>
    <t>KLS</t>
  </si>
  <si>
    <t>PTO</t>
  </si>
  <si>
    <t>HC</t>
  </si>
  <si>
    <t>M/D</t>
  </si>
  <si>
    <t>REPARACION MANTO PVC-IMPERM,DESAGUE</t>
  </si>
  <si>
    <t>PREPARACION SUPERFICIE-MORTERO RELLENO</t>
  </si>
  <si>
    <t>DESM.CUBIERTA ACRILICO-POLICARBONATO</t>
  </si>
  <si>
    <t>Suministo e Instalación CORREAS EQUIPOS B10 -B15</t>
  </si>
  <si>
    <t>Suministo e Instalación CORREAS EQUIPOS B16 - B20</t>
  </si>
  <si>
    <t>Suministo e Instalación CORREAS EQUIPOS B21 - B35</t>
  </si>
  <si>
    <t>2.140</t>
  </si>
  <si>
    <t>2.141</t>
  </si>
  <si>
    <t>2.142</t>
  </si>
  <si>
    <t>2.143</t>
  </si>
  <si>
    <t>2.144</t>
  </si>
  <si>
    <t>2.145</t>
  </si>
  <si>
    <t>2.146</t>
  </si>
  <si>
    <t>2.147</t>
  </si>
  <si>
    <t>2.148</t>
  </si>
  <si>
    <t>2.149</t>
  </si>
  <si>
    <t>2.150</t>
  </si>
  <si>
    <t>2.151</t>
  </si>
  <si>
    <t>2.152</t>
  </si>
  <si>
    <t>2.153</t>
  </si>
  <si>
    <t>2.154</t>
  </si>
  <si>
    <t>2.155</t>
  </si>
  <si>
    <t>2.156</t>
  </si>
  <si>
    <t>2.157</t>
  </si>
  <si>
    <t>2.158</t>
  </si>
  <si>
    <t>2.159</t>
  </si>
  <si>
    <t>2.160</t>
  </si>
  <si>
    <t>2.161</t>
  </si>
  <si>
    <t>2.162</t>
  </si>
  <si>
    <t>2.163</t>
  </si>
  <si>
    <t>2.164</t>
  </si>
  <si>
    <t>2.165</t>
  </si>
  <si>
    <t>2.166</t>
  </si>
  <si>
    <t>2.167</t>
  </si>
  <si>
    <t>2.168</t>
  </si>
  <si>
    <t>2.169</t>
  </si>
  <si>
    <t>2.170</t>
  </si>
  <si>
    <t>2.171</t>
  </si>
  <si>
    <t>2.172</t>
  </si>
  <si>
    <t>2.173</t>
  </si>
  <si>
    <t>2.174</t>
  </si>
  <si>
    <t>2.175</t>
  </si>
  <si>
    <t>2.176</t>
  </si>
  <si>
    <t>2.177</t>
  </si>
  <si>
    <t>2.178</t>
  </si>
  <si>
    <t>2.179</t>
  </si>
  <si>
    <t>2.180</t>
  </si>
  <si>
    <t>2.181</t>
  </si>
  <si>
    <t>2.182</t>
  </si>
  <si>
    <t>2.183</t>
  </si>
  <si>
    <t>2.184</t>
  </si>
  <si>
    <t>2.185</t>
  </si>
  <si>
    <t>2.186</t>
  </si>
  <si>
    <t>2.187</t>
  </si>
  <si>
    <t>2.188</t>
  </si>
  <si>
    <t>2.189</t>
  </si>
  <si>
    <t>2.190</t>
  </si>
  <si>
    <t>2.191</t>
  </si>
  <si>
    <t>2.192</t>
  </si>
  <si>
    <t>1.178</t>
  </si>
  <si>
    <t>1.179</t>
  </si>
  <si>
    <t>1.180</t>
  </si>
  <si>
    <t>1.181</t>
  </si>
  <si>
    <t>1.182</t>
  </si>
  <si>
    <t>1.183</t>
  </si>
  <si>
    <t>1.184</t>
  </si>
  <si>
    <t>1.185</t>
  </si>
  <si>
    <t>1.186</t>
  </si>
  <si>
    <t>1.187</t>
  </si>
  <si>
    <t>1.188</t>
  </si>
  <si>
    <t>1.189</t>
  </si>
  <si>
    <t>1.190</t>
  </si>
  <si>
    <t>1.191</t>
  </si>
  <si>
    <t>1.192</t>
  </si>
  <si>
    <t>1.193</t>
  </si>
  <si>
    <t>1.194</t>
  </si>
  <si>
    <t>1.195</t>
  </si>
  <si>
    <t>1.196</t>
  </si>
  <si>
    <t>1.197</t>
  </si>
  <si>
    <t>1.198</t>
  </si>
  <si>
    <t>1.199</t>
  </si>
  <si>
    <t>1.200</t>
  </si>
  <si>
    <t>1.201</t>
  </si>
  <si>
    <t>1.202</t>
  </si>
  <si>
    <t>1.203</t>
  </si>
  <si>
    <t>1.204</t>
  </si>
  <si>
    <t>1.205</t>
  </si>
  <si>
    <t>1.206</t>
  </si>
  <si>
    <t>1.207</t>
  </si>
  <si>
    <t>1.208</t>
  </si>
  <si>
    <t>1.209</t>
  </si>
  <si>
    <t>1.210</t>
  </si>
  <si>
    <t>1.211</t>
  </si>
  <si>
    <t>1.212</t>
  </si>
  <si>
    <t>1.213</t>
  </si>
  <si>
    <t>1.214</t>
  </si>
  <si>
    <t>1.215</t>
  </si>
  <si>
    <t>1.216</t>
  </si>
  <si>
    <t>1.217</t>
  </si>
  <si>
    <t>1.218</t>
  </si>
  <si>
    <t>1.219</t>
  </si>
  <si>
    <t>1.220</t>
  </si>
  <si>
    <t>1.221</t>
  </si>
  <si>
    <t>1.222</t>
  </si>
  <si>
    <t>1.223</t>
  </si>
  <si>
    <t>1.224</t>
  </si>
  <si>
    <t>1.225</t>
  </si>
  <si>
    <t>1.226</t>
  </si>
  <si>
    <t>1.227</t>
  </si>
  <si>
    <t>1.228</t>
  </si>
  <si>
    <t>1.229</t>
  </si>
  <si>
    <t>1.230</t>
  </si>
  <si>
    <t>1.231</t>
  </si>
  <si>
    <t>1.232</t>
  </si>
  <si>
    <t>1.233</t>
  </si>
  <si>
    <t>1.234</t>
  </si>
  <si>
    <t>1.235</t>
  </si>
  <si>
    <t>1.236</t>
  </si>
  <si>
    <t>1.237</t>
  </si>
  <si>
    <t>1.238</t>
  </si>
  <si>
    <t>1.239</t>
  </si>
  <si>
    <t>1.240</t>
  </si>
  <si>
    <t>1.241</t>
  </si>
  <si>
    <t>1.242</t>
  </si>
  <si>
    <t>1.243</t>
  </si>
  <si>
    <t>1.244</t>
  </si>
  <si>
    <t>1.245</t>
  </si>
  <si>
    <t>1.246</t>
  </si>
  <si>
    <t>1.247</t>
  </si>
  <si>
    <t>1.248</t>
  </si>
  <si>
    <t>1.249</t>
  </si>
  <si>
    <t>1.250</t>
  </si>
  <si>
    <t>1.251</t>
  </si>
  <si>
    <t>1.252</t>
  </si>
  <si>
    <t>1.253</t>
  </si>
  <si>
    <t>1.254</t>
  </si>
  <si>
    <t>1.255</t>
  </si>
  <si>
    <t>1.256</t>
  </si>
  <si>
    <t>1.257</t>
  </si>
  <si>
    <t>1.258</t>
  </si>
  <si>
    <t>1.259</t>
  </si>
  <si>
    <t>1.260</t>
  </si>
  <si>
    <t>1.261</t>
  </si>
  <si>
    <t>1.262</t>
  </si>
  <si>
    <t>1.263</t>
  </si>
  <si>
    <t>1.264</t>
  </si>
  <si>
    <t>1.265</t>
  </si>
  <si>
    <t>GAL</t>
  </si>
  <si>
    <t>Suministro E Instalacion De Baterias De 12 V 9 Amp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</si>
  <si>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</si>
  <si>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</si>
  <si>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</si>
  <si>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</si>
  <si>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</si>
  <si>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</si>
  <si>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</si>
  <si>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</si>
  <si>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</si>
  <si>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</si>
  <si>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</si>
  <si>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</si>
  <si>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</si>
  <si>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</si>
  <si>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</si>
  <si>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</si>
  <si>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</si>
  <si>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</si>
  <si>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</si>
  <si>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</si>
  <si>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</si>
  <si>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</si>
  <si>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</si>
  <si>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</si>
  <si>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</si>
  <si>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</si>
  <si>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</si>
  <si>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</si>
  <si>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</si>
  <si>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</si>
  <si>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</si>
  <si>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</si>
  <si>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</si>
  <si>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</si>
  <si>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</si>
  <si>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</si>
  <si>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</si>
  <si>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</si>
  <si>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</si>
  <si>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</si>
  <si>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</si>
  <si>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</si>
  <si>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</si>
  <si>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</si>
  <si>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</si>
  <si>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</si>
  <si>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</si>
  <si>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</si>
  <si>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</si>
  <si>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</si>
  <si>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</si>
  <si>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</si>
  <si>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</si>
  <si>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</si>
  <si>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</si>
  <si>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</si>
  <si>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</si>
  <si>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</si>
  <si>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</si>
  <si>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Suministro e instalación de PAV.CONCR.MR=40,INC.JUNTA-BAK</t>
  </si>
  <si>
    <t>Suministro e instalación de ACERO REFUERZO FLEJADO 60000 PSI 420Mpa</t>
  </si>
  <si>
    <t>Suministro e instalación de CONCRETO CICLOPEO 3000 PSI RELAC.60C/40P</t>
  </si>
  <si>
    <t>Suministro e instalación de LOSA MACIZA CIMIENTO H=10 CM</t>
  </si>
  <si>
    <t>Suministro e instalación de LOSA MACIZA CIMIENTO H=15 CM</t>
  </si>
  <si>
    <t>Suministro e instalación de LOSA MACIZA CIMIENTO H=20 CM</t>
  </si>
  <si>
    <t>Suministro e instalación de SOLADO ESPESOR E=0.07M 3000 PSI 210 MPA</t>
  </si>
  <si>
    <t>Suministro e instalación de ZAPATA CONCRETO 3000 PSI 210 MPA</t>
  </si>
  <si>
    <t>Suministro e instalación de ZAPATA CONCRETO 3000 PSI INC. FORMALETA</t>
  </si>
  <si>
    <t>Suministro e instalación de ZAPATA CONCRETO 4000 PSI 21.0 MPA FORM</t>
  </si>
  <si>
    <t>Suministro e instalación de VIGA CIMIENTO ENLACE H=20-40CM 3100PSI</t>
  </si>
  <si>
    <t>Suministro e instalación de  VIGA CIMIENTO ENLACE H=51-60CM 3100PSI</t>
  </si>
  <si>
    <t>Suministro e instalación de VIGA CIMIENTO ENLACE H=41-50CM 3100 PSI</t>
  </si>
  <si>
    <t>Suministro e instalación de VIGA CIMIENTO T INVERT.B=4060 H=4060CM</t>
  </si>
  <si>
    <t>Suministro e instalación de VIGA CIMIENTO ENLACE 4000 PSI 28.0MPA</t>
  </si>
  <si>
    <t>Suministro e instalación de MALLA ELECTROSOLDADA H-0.50(25X35CM)</t>
  </si>
  <si>
    <t>Suministro e instalación de ESCALERILLA HIERRO GRAFILADO 1/4"</t>
  </si>
  <si>
    <t>Suministro e instalación de COLUMNA AMARRE MURO TIZON 25CM X 25CM</t>
  </si>
  <si>
    <t>Suministro e instalación de COLUMNA CONCRETO 3000 PSI</t>
  </si>
  <si>
    <t>Suministro e instalación de COLUMNA CONCRETO 4000 PSI</t>
  </si>
  <si>
    <t>Suministro e instalación de CINTA CONFINAMIENTO MURO</t>
  </si>
  <si>
    <t>Suministro e instalación de VIGA CONCR.AMARRE MURO 10-12x20CM</t>
  </si>
  <si>
    <t>Suministro e instalación de VIGA CONCRETO AEREA 3000 PSI</t>
  </si>
  <si>
    <t>Suministro e instalación de VIGA CONCRETO AMARRE LOSA 3000 PSI</t>
  </si>
  <si>
    <t>Suministro e instalación de VIGA CONCRETO AEREA 4000 PSI 28.0MPA</t>
  </si>
  <si>
    <t>Suministro e instalación de LOSA CONCRETO MACIZA E= 8CM</t>
  </si>
  <si>
    <t>Suministro e instalación de LOSA CONCRETO MACIZA E=10CM</t>
  </si>
  <si>
    <t>Suministro e instalación de LOSA CONCRETO MACIZA E=12CM</t>
  </si>
  <si>
    <t>Suministro e instalación de LOSA CONCRETO MACIZA E=15CM</t>
  </si>
  <si>
    <t>Suministro e instalación de LOSA CONCRETO MACIZA E=20CM</t>
  </si>
  <si>
    <t>Suministro e instalación de LOSA CONCRETO MACIZA E=25CM</t>
  </si>
  <si>
    <t>Suministro e instalación de ANCLAJE HIERRO ,3/8"-PERF. ,1/2" 10-15C</t>
  </si>
  <si>
    <t>Suministro e instalación de ANCLAJE HIERRO ,3/4"-PERF. ,7/8" 16-20C</t>
  </si>
  <si>
    <t>Suministro e instalación de ANCLAJE HIERRO ,5/8"-PERF. ,3/4" 10-15C</t>
  </si>
  <si>
    <t>Suministro e instalación de ANCLAJE HIERRO ,7/8"-PERF.1" 21-25C</t>
  </si>
  <si>
    <t>Suministro e instalación de ANCLAJE HIERRO 1" -PERF.1,1/4" 21-25C</t>
  </si>
  <si>
    <t>Suministro e instalación de ANCLAJE HIERRO ,1/2"-PERF. ,5/8" 10-15C</t>
  </si>
  <si>
    <t>Suministro e instalación de ANCLAJE HIERRO ,1/2"-PERF. ,3/4" 21-25C</t>
  </si>
  <si>
    <t>Suministro e instalación de IMPERM.CANAL-LOSA MANTO 3MM FOIL ALUM</t>
  </si>
  <si>
    <t>Suministro e instalación de  IMPERM.MANTO 500XT-FOIL ALUMINIO</t>
  </si>
  <si>
    <t>Suministro e instalación de  AISLAMIENTO TERMICO FRESCASA</t>
  </si>
  <si>
    <t>Suministro e instalación de  SOLAPA-CINTA ADHESIVA SELLO CUBIERTA 15C</t>
  </si>
  <si>
    <t>Suministro e instalación de  DOMO ACRILICO CIRCULAR-RECTANG. 65X65CM</t>
  </si>
  <si>
    <t>Suministro e instalación de CONECTOR BASE+TAPA LAMINA POLICARBONATO</t>
  </si>
  <si>
    <t>Suministro e instalación de TEJA PLASTICA ONDULADA</t>
  </si>
  <si>
    <t>Suministro e instalación de LAMINA POLICARBONATO ALVEOLAR 4MM</t>
  </si>
  <si>
    <t>Suministro e instalación de TEJA POLICARBONATO TRAPEZOIDAL 82CM</t>
  </si>
  <si>
    <t>Suministro e instalación de TEJA PLASTICA TRASLUCIDA</t>
  </si>
  <si>
    <t>Suministro e instalación de LAMINA POLICARBONATO ALVEOLAR 6MM</t>
  </si>
  <si>
    <t>Suministro e instalación de CONECTOR TAPA LAMINA POLICARBONATO</t>
  </si>
  <si>
    <t>Suministro e instalación de LAMINA POLICARBONATO ALVEOLAR 8MM</t>
  </si>
  <si>
    <t>Suministro e instalación de LAMINA POLICARBONATO ALVEOLAR 10MM</t>
  </si>
  <si>
    <t>Suministro e instalación de CONECTOR H LAMINA POLICARBONATO A=8-10MM</t>
  </si>
  <si>
    <t>Suministro e instalación de CONECTOR H LAMINA POLICARBONATO A=4- 6MM</t>
  </si>
  <si>
    <t>Suministro e instalación de TEJA UPVC</t>
  </si>
  <si>
    <t>Suministro e instalación de CABALLETE UPVC</t>
  </si>
  <si>
    <t>Suministro e instalación de Soporte de Aluminio Baranda Cama</t>
  </si>
  <si>
    <t xml:space="preserve">Suministro e instalación de Brazo Sencillo Cama Fundicion </t>
  </si>
  <si>
    <t xml:space="preserve">Suministro e instalación de Pin Exterior candado RS-8 Inox </t>
  </si>
  <si>
    <t>Suministro e instalación de Pasador Largo Cama Plast PL5112</t>
  </si>
  <si>
    <t>Suministro e instalación de Juego de barandas Tubulares, Camilla: Dos barandas Laterales de seguridad, plegables en sentido Longitudinal</t>
  </si>
  <si>
    <t>Suministro e instalación de Gato Neumatico Camilla 400 N, Sin herrajes de Accionamiento</t>
  </si>
  <si>
    <t>4.57</t>
  </si>
  <si>
    <t>4.58</t>
  </si>
  <si>
    <t>4.59</t>
  </si>
  <si>
    <t>4.60</t>
  </si>
  <si>
    <t>4.61</t>
  </si>
  <si>
    <t>4.62</t>
  </si>
  <si>
    <t xml:space="preserve">Categoria </t>
  </si>
  <si>
    <t>Subcategoria</t>
  </si>
  <si>
    <t xml:space="preserve">Rubros </t>
  </si>
  <si>
    <t xml:space="preserve">Infraestructura </t>
  </si>
  <si>
    <t>MATRIZ PRESPUESTO MANTENIMIENTO INFRAESTRUCTURA, MOBILIARIO Y EQUIPOS INDUSTRIALES DE USO HOSPITALARIO - HFLLA AÑO 2024</t>
  </si>
  <si>
    <t>Mantenimiento red hidrosanitaria</t>
  </si>
  <si>
    <t>Mantenimiento red eléctrica</t>
  </si>
  <si>
    <t>Mobiliario</t>
  </si>
  <si>
    <t>Mantenimiento Mobiliario</t>
  </si>
  <si>
    <t>Industrial</t>
  </si>
  <si>
    <t>Mantenimiento Industrial</t>
  </si>
  <si>
    <t>Mantenimiento UPS</t>
  </si>
  <si>
    <t>Mantenimiento equipos de refrigeración</t>
  </si>
  <si>
    <t>Mantenimiento equipos de aire acondicionado</t>
  </si>
  <si>
    <t>NOTA: Estos son valores establecidos para las actividades los cuales incluye TODOS LOS COSTOS; siendo los precios techos</t>
  </si>
  <si>
    <t>Mantenimiento Infraestructura</t>
  </si>
  <si>
    <t>ajuste, adecuación y/o actualización de redes hidrosanitarias, electricas, estructurales, industriales (entrega de informe y/o planimetría)</t>
  </si>
  <si>
    <t>produccion grafica de planos/ complejidad alta - isometrías redes, estructurales, detalles de montajes (digital y/o impreso - plego, 1/2 pliego o 1/4 de pliego)</t>
  </si>
  <si>
    <t>riego sobrantes tierra a mano</t>
  </si>
  <si>
    <t>suelo cemento relacion 1:8</t>
  </si>
  <si>
    <t>excavacion tierra a mano bajo agua h=2.0</t>
  </si>
  <si>
    <t>relleno arena fina</t>
  </si>
  <si>
    <t>relleno arena mediana (st)</t>
  </si>
  <si>
    <t>relleno grava tritura-polvillo compactad</t>
  </si>
  <si>
    <t>excavacion tierra a mano</t>
  </si>
  <si>
    <t>excavacion tierra conglomerado</t>
  </si>
  <si>
    <t>proteccion de taludes (tablestaca)</t>
  </si>
  <si>
    <t>relleno importado balastro ( st)</t>
  </si>
  <si>
    <t>relleno material sitio manual</t>
  </si>
  <si>
    <t>cargue material manual</t>
  </si>
  <si>
    <t>relleno grava tritura-polvillo [s.com]</t>
  </si>
  <si>
    <t>relleno material sitio compactado-rana</t>
  </si>
  <si>
    <t>relleno rocamuerta compact-rana</t>
  </si>
  <si>
    <t>relleno rocamuerta compact-saltarin</t>
  </si>
  <si>
    <t>relleno tierra-nivelacion</t>
  </si>
  <si>
    <t>acarreo petreos-varios hasta 100m</t>
  </si>
  <si>
    <t>acarreo materiales-escombros 10 pers</t>
  </si>
  <si>
    <t>demol.camara de concreto</t>
  </si>
  <si>
    <t>demol.losa concreto e&lt;=20cms</t>
  </si>
  <si>
    <t>demol.losa concreto e&lt;=15cms</t>
  </si>
  <si>
    <t>modulo andamio certificado h= 2 m=1.4x3.0 altura</t>
  </si>
  <si>
    <t>modulo andamio certificado pasarelas</t>
  </si>
  <si>
    <t>localizacion-replanteo acueducto-alcanta</t>
  </si>
  <si>
    <t>manejo de aguas residuales</t>
  </si>
  <si>
    <t>camara inspeccion tipo b h=0.00-1.50 mts</t>
  </si>
  <si>
    <t>camara inspeccion tipo b h=1.50-2.00 mts</t>
  </si>
  <si>
    <t>reconstruccion losa supe-tapa camara</t>
  </si>
  <si>
    <t>sumidero doble</t>
  </si>
  <si>
    <t>sumidero sencillo</t>
  </si>
  <si>
    <t>camara inspeccion piso tapa</t>
  </si>
  <si>
    <t>realce camara de inspeccion</t>
  </si>
  <si>
    <t>retiro tuberia existente 0" a 12"</t>
  </si>
  <si>
    <t>retiro tuberia existente 14" a 24"</t>
  </si>
  <si>
    <t>camara inspeccion tipo b h=2.51-3.00 mts</t>
  </si>
  <si>
    <t>camara inspeccion tipo b h=2.01-2.50 mts</t>
  </si>
  <si>
    <t>empalme tub 15"-21" camara concreto</t>
  </si>
  <si>
    <t>empalme tub 15"-21" camara ladrillo</t>
  </si>
  <si>
    <t>recubrimiento concreto tuberia</t>
  </si>
  <si>
    <t>camara inspeccion tipo b h=3.01-3.50 mts</t>
  </si>
  <si>
    <t>camara inspeccion tipo b h=3.51-4.00 mts</t>
  </si>
  <si>
    <t>camara inspeccion tipo i h=0 -1.50 mts</t>
  </si>
  <si>
    <t>camara inspeccion tipo i h=1.51-2.00 mts</t>
  </si>
  <si>
    <t>camara inspeccion tipo i h=2.01-2.50 mts</t>
  </si>
  <si>
    <t>camara inspeccion tipo i h=2.51-3.00 mts</t>
  </si>
  <si>
    <t>camara inspeccion tipo i h=3.01-3.50 mts</t>
  </si>
  <si>
    <t>camara inspeccion tipo i h=3.51-4.00 mts</t>
  </si>
  <si>
    <t>empalme tub concr 8"-12" camara concreto</t>
  </si>
  <si>
    <t>empalme tub concr 8"-12" camara ladrillo</t>
  </si>
  <si>
    <t>sumidero doble tipo b</t>
  </si>
  <si>
    <t>sumidero sencillo tipo b</t>
  </si>
  <si>
    <t>tub pvc novafort 4"</t>
  </si>
  <si>
    <t>tub pvc novafort 6"</t>
  </si>
  <si>
    <t>tub pvc novafort 8"</t>
  </si>
  <si>
    <t>tub pvc novafort 10"</t>
  </si>
  <si>
    <t>tub pvc novafort 12"</t>
  </si>
  <si>
    <t>tub pvc novafort 16"</t>
  </si>
  <si>
    <t>tub pvc novafort 18"</t>
  </si>
  <si>
    <t>tub pvc novafort 20"</t>
  </si>
  <si>
    <t>tub pvc novaloc astm 24" sanit"</t>
  </si>
  <si>
    <t>inst.tub.pvc um 2"</t>
  </si>
  <si>
    <t>inst.tub.pvc um 2.1/2"</t>
  </si>
  <si>
    <t>inst.tub.pvc um 3"</t>
  </si>
  <si>
    <t>inst.tub.pvc um 4"</t>
  </si>
  <si>
    <t>inst.tub.pvc um 6"</t>
  </si>
  <si>
    <t>inst.tub.pvc um 8"</t>
  </si>
  <si>
    <t>union rep pvc 2.1/2 um</t>
  </si>
  <si>
    <t>union rep pvc 4 rde 21</t>
  </si>
  <si>
    <t>union rep pvc 6 rde 21</t>
  </si>
  <si>
    <t>union rep pvc 8 rde 21</t>
  </si>
  <si>
    <t>valv cheque cortina hierro d= 3"</t>
  </si>
  <si>
    <t>valv cheque cortina hierro d= 4"</t>
  </si>
  <si>
    <t>valv cheque cortina hierro d= 6"</t>
  </si>
  <si>
    <t>valv cheque globo hierro d= 3"</t>
  </si>
  <si>
    <t>valv cheque globo hierro d= 6"</t>
  </si>
  <si>
    <t>valv cheque globo hierro d= 8"</t>
  </si>
  <si>
    <t>Suministro E Instalación De Tomacorriente Doble Tipo Grado Hospitalario tierra aislada levinton o similar Regulado Color Naranja</t>
  </si>
  <si>
    <t>Suministro E Instalación De Toma Levinton o similar  Hospitalario Doble Blanco</t>
  </si>
  <si>
    <t>Suministro E Instalación De Riel Omega de 1 mts; Incluye Elementos De Fijación</t>
  </si>
  <si>
    <t>Suministro E Instalación De Lámpara Led sylvania o similar 11 Pulg o 24w de incrustar o sobreponer</t>
  </si>
  <si>
    <t>Suministro E Instalación De Lámpara Tipo Led Silvania o similiar 0.30X1.20 o 0.6x0.6 40W O Mas. Incuye Clavija Para Conexión</t>
  </si>
  <si>
    <t>toma television</t>
  </si>
  <si>
    <t>pulsador timbre</t>
  </si>
  <si>
    <t>cable telefonico 4p</t>
  </si>
  <si>
    <t>cable datos utp cat 6a</t>
  </si>
  <si>
    <t>2.4.5.02.05.5.4.5.6.0.01 SERVICIOS DE ALBAÑILERÍA - MTTO 5%</t>
  </si>
  <si>
    <t>2.4.5.02.05.5.4.5.9.0.01 OTROS SERVICIOS ESPECIALIZADOS DE LA CONSTRUCCIÓN - MTTO 5%</t>
  </si>
  <si>
    <t>2.1.2.02.02.005.5.4.5.9.0.01 OTROS SERVICIOS ESPECIALIZADOS DE LA CONSTRUCCIÓN - MTTO 5%</t>
  </si>
  <si>
    <t>2.1.2.02.02.005.5.4.2.5.2.01 - SERVICIOS GENERALES DE CONSTRUCCIÓN DE CABLES LOCALES Y OBRAS CONEXAS - MTTO 5%</t>
  </si>
  <si>
    <t>2.4.5.02.05.5.4.2.5.2.01 SERVICIOS GENERALES DE CONSTRUCCIÓN DE CABLES LOCALES Y OBRAS CONEXAS - MTTO 5%</t>
  </si>
  <si>
    <t>2.1.2.02.02.005.5.4.7.6.0.01 SERVICIOS DE CARPINTERÍA DE MADERA Y CARPINTERÍA METÁLICA - MTTO 5%</t>
  </si>
  <si>
    <t>2.1.2.01.01.003.04.02.02.01 - APARATOS DE CONTROL ELÉCTRICO Y DISTRIBUCIÓN DE ELECTRICIDAD Y SUS PARTES Y PIEZAS - REP - MTTO 5%</t>
  </si>
  <si>
    <t>2.4.5.02.08.8.7.1.5.6.9.9.01 - SERVICIO DE MANTENIMIENTO Y REPARACIÓN DE MÁQUINAS DE USO GENERAL N.C.P. - MTTO 5%</t>
  </si>
  <si>
    <t>Etiquetas de fila</t>
  </si>
  <si>
    <t>Total general</t>
  </si>
  <si>
    <t>Suma de VALOR TOTAL</t>
  </si>
  <si>
    <t>VALOR UNITARI0 INCLUYE IVA 2024</t>
  </si>
  <si>
    <t xml:space="preserve">Nota:  Los valores por precio unitario ( COLUMNA H) son el precio base estimado antes de IVA .  La propuesta economica para cada item no podra exceder el indice de precios al consumidor (IPC) 2024, en  9,2% </t>
  </si>
  <si>
    <t xml:space="preserve">PROPUESTA
VALOR UNITARIO ANTES DE IVA </t>
  </si>
  <si>
    <t xml:space="preserve">PROPUESTA
VALOR  IVA </t>
  </si>
  <si>
    <t>PROPUESTAVALOR TOTAL</t>
  </si>
  <si>
    <t>PROPUESTA
VALOR UNITARI0 INCLUYE IVA 2024</t>
  </si>
  <si>
    <t>Suma de PROPUESTA VALOR TOTAL</t>
  </si>
  <si>
    <t>2.4.5.02.08.8.7.1.5.2.0.3.01 SERVICIO DE MANTENIMIENTO Y REPARACIÓN DE APARATOS DE DISTRIBUCIÓN Y CONTROL DE LA ENERGÍA ELÉCTRICA - MTTO 5%</t>
  </si>
  <si>
    <t>produccion grafica de planos/ complejidad baja - plantas básicas (digital y/o impreso - pliego, 1/2 pliego o 1/4 de pliego)</t>
  </si>
  <si>
    <t>produccion grafica de planos/ complejidad media - cortes y fachadas (digital y/o impreso - pliego, 1/2 pliego o 1/4 de pliego)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</si>
</sst>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&quot;$&quot;* #,##0_-;\-&quot;$&quot;* #,##0_-;_-&quot;$&quot;* &quot;-&quot;_-;_-@_-"/>
    <numFmt numFmtId="165" formatCode="_([$$-240A]\ * #,##0_);_([$$-240A]\ * \(#,##0\);_([$$-240A]\ * &quot;-&quot;??_);_(@_)"/>
    <numFmt numFmtId="166" formatCode="#,##0.00_ ;[Red]\-#,##0.00\ "/>
    <numFmt numFmtId="167" formatCode="_-&quot;$&quot;\ * #,##0_-;\-&quot;$&quot;\ * #,##0_-;_-&quot;$&quot;\ * &quot;-&quot;_-;_-@"/>
    <numFmt numFmtId="168" formatCode="_-&quot;$&quot;\ * #,##0_-;\-&quot;$&quot;\ * #,##0_-;_-&quot;$&quot;\ * &quot;-&quot;??_-;_-@"/>
    <numFmt numFmtId="169" formatCode="_-&quot;$&quot;* #,##0_-;\-&quot;$&quot;* #,##0_-;_-&quot;$&quot;* &quot;-&quot;??_-;_-@"/>
    <numFmt numFmtId="170" formatCode="_(&quot;$&quot;\ * #,##0_);_(&quot;$&quot;\ * \(#,##0\);_(&quot;$&quot;\ * &quot;-&quot;??_);_(@_)"/>
    <numFmt numFmtId="171" formatCode="_(&quot;$&quot;\ * #,##0.00_);_(&quot;$&quot;\ * \(#,##0.00\);_(&quot;$&quot;\ * &quot;-&quot;??_);_(@_)"/>
    <numFmt numFmtId="172" formatCode="&quot;$&quot;#,##0"/>
    <numFmt numFmtId="173" formatCode="_(* #,##0.0000_);_(* \(#,##0.0000\);_(* &quot;-&quot;??.00_);_(@_)"/>
    <numFmt numFmtId="174" formatCode="&quot;$&quot;\ #,##0"/>
  </numFmts>
  <fonts count="2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9"/>
      <color rgb="FFFFFFFF"/>
      <name val="Century Gothic"/>
      <family val="1"/>
    </font>
    <font>
      <b/>
      <sz val="7"/>
      <color rgb="FFFFFFFF"/>
      <name val="Century Gothic"/>
      <family val="1"/>
    </font>
    <font>
      <sz val="9"/>
      <color theme="1"/>
      <name val="Century Gothic"/>
      <family val="1"/>
    </font>
    <font>
      <sz val="7"/>
      <color theme="1"/>
      <name val="Century Gothic"/>
      <family val="1"/>
    </font>
    <font>
      <sz val="9"/>
      <color rgb="FF000000"/>
      <name val="Century Gothic"/>
      <family val="1"/>
    </font>
    <font>
      <b/>
      <sz val="7"/>
      <color theme="1"/>
      <name val="Century Gothic"/>
      <family val="1"/>
    </font>
    <font>
      <b/>
      <sz val="9"/>
      <color theme="1"/>
      <name val="Century Gothic"/>
      <family val="1"/>
    </font>
    <font>
      <sz val="7"/>
      <color rgb="FF000000"/>
      <name val="Century Gothic"/>
      <family val="1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sz val="12"/>
      <color rgb="FFFF0000"/>
      <name val="Arial Narrow"/>
      <family val="2"/>
    </font>
    <font>
      <b/>
      <sz val="16"/>
      <color rgb="FF000000"/>
      <name val="Arial Narrow"/>
      <family val="2"/>
    </font>
    <font>
      <sz val="11"/>
      <color rgb="FF00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2"/>
      <name val="Arial Narrow"/>
      <family val="2"/>
    </font>
    <font>
      <b/>
      <sz val="18"/>
      <color rgb="FF000000"/>
      <name val="Arial Narrow"/>
      <family val="2"/>
    </font>
    <font>
      <sz val="18"/>
      <name val="Arial Narrow"/>
      <family val="2"/>
    </font>
    <font>
      <b/>
      <sz val="11"/>
      <name val="Tahoma"/>
      <family val="2"/>
    </font>
    <font>
      <b/>
      <sz val="15"/>
      <color rgb="FF000000"/>
      <name val="Tahoma"/>
      <family val="2"/>
    </font>
    <font>
      <b/>
      <sz val="12"/>
      <name val="Arial Narrow"/>
      <family val="2"/>
    </font>
  </fonts>
  <fills count="5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38761D"/>
        <bgColor rgb="FF38761D"/>
      </patternFill>
    </fill>
    <fill>
      <patternFill patternType="solid">
        <fgColor rgb="FF008000"/>
        <bgColor rgb="FF008000"/>
      </patternFill>
    </fill>
    <fill>
      <patternFill patternType="solid">
        <fgColor rgb="FFD0E0E3"/>
        <bgColor rgb="FFD0E0E3"/>
      </patternFill>
    </fill>
    <fill>
      <patternFill patternType="solid">
        <fgColor rgb="FFFCE5CD"/>
        <bgColor rgb="FFFCE5CD"/>
      </patternFill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  <fill>
      <patternFill patternType="solid">
        <fgColor rgb="FF45818E"/>
        <bgColor rgb="FF45818E"/>
      </patternFill>
    </fill>
    <fill>
      <patternFill patternType="solid">
        <fgColor rgb="FF339966"/>
        <bgColor rgb="FF339966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F9CB9C"/>
        <bgColor rgb="FFF9CB9C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B4A7D6"/>
        <bgColor rgb="FFB4A7D6"/>
      </patternFill>
    </fill>
    <fill>
      <patternFill patternType="solid">
        <fgColor rgb="FFA2C4C9"/>
        <bgColor rgb="FFA2C4C9"/>
      </patternFill>
    </fill>
    <fill>
      <patternFill patternType="solid">
        <fgColor rgb="FFD9D2E9"/>
        <bgColor rgb="FFD9D2E9"/>
      </patternFill>
    </fill>
    <fill>
      <patternFill patternType="solid">
        <fgColor rgb="FFE69138"/>
        <bgColor rgb="FFE69138"/>
      </patternFill>
    </fill>
    <fill>
      <patternFill patternType="solid">
        <fgColor rgb="FF8E7CC3"/>
        <bgColor rgb="FF8E7CC3"/>
      </patternFill>
    </fill>
    <fill>
      <patternFill patternType="solid">
        <fgColor rgb="FFA4C2F4"/>
        <bgColor rgb="FFA4C2F4"/>
      </patternFill>
    </fill>
    <fill>
      <patternFill patternType="solid">
        <fgColor rgb="FFE06666"/>
        <bgColor rgb="FFE06666"/>
      </patternFill>
    </fill>
    <fill>
      <patternFill patternType="solid">
        <fgColor rgb="FF93C47D"/>
        <bgColor rgb="FF93C47D"/>
      </patternFill>
    </fill>
    <fill>
      <patternFill patternType="solid">
        <fgColor rgb="FF6D9EEB"/>
        <bgColor rgb="FF6D9EEB"/>
      </patternFill>
    </fill>
    <fill>
      <patternFill patternType="solid">
        <fgColor rgb="FFF6B26B"/>
        <bgColor rgb="FFF6B26B"/>
      </patternFill>
    </fill>
    <fill>
      <patternFill patternType="solid">
        <fgColor rgb="FFC27BA0"/>
        <bgColor rgb="FFC27BA0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674EA7"/>
        <bgColor rgb="FF674EA7"/>
      </patternFill>
    </fill>
    <fill>
      <patternFill patternType="solid">
        <fgColor rgb="FFF1C232"/>
        <bgColor rgb="FFF1C232"/>
      </patternFill>
    </fill>
    <fill>
      <patternFill patternType="solid">
        <fgColor rgb="FFCCFFFF"/>
        <bgColor rgb="FFCCFFFF"/>
      </patternFill>
    </fill>
    <fill>
      <patternFill patternType="solid">
        <fgColor rgb="FF6FA8DC"/>
        <bgColor rgb="FF6FA8DC"/>
      </patternFill>
    </fill>
    <fill>
      <patternFill patternType="solid">
        <fgColor rgb="FF6AA84F"/>
        <bgColor rgb="FF6AA84F"/>
      </patternFill>
    </fill>
    <fill>
      <patternFill patternType="solid">
        <fgColor rgb="FFFF0000"/>
        <bgColor rgb="FFFF0000"/>
      </patternFill>
    </fill>
    <fill>
      <patternFill patternType="solid">
        <fgColor rgb="FF76A5AF"/>
        <bgColor rgb="FF76A5AF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92D050"/>
        <bgColor rgb="FF92D050"/>
      </patternFill>
    </fill>
    <fill>
      <patternFill patternType="solid">
        <fgColor rgb="FFE5B8B7"/>
        <bgColor rgb="FFE5B8B7"/>
      </patternFill>
    </fill>
    <fill>
      <patternFill patternType="solid">
        <fgColor rgb="FF3D85C6"/>
        <bgColor rgb="FF3D85C6"/>
      </patternFill>
    </fill>
    <fill>
      <patternFill patternType="solid">
        <fgColor rgb="FFCC0000"/>
        <bgColor rgb="FFCC0000"/>
      </patternFill>
    </fill>
    <fill>
      <patternFill patternType="solid">
        <fgColor rgb="FF8DB3E2"/>
        <bgColor rgb="FF8DB3E2"/>
      </patternFill>
    </fill>
    <fill>
      <patternFill patternType="solid">
        <fgColor rgb="FF00B0F0"/>
        <bgColor rgb="FF00B0F0"/>
      </patternFill>
    </fill>
    <fill>
      <patternFill patternType="solid">
        <fgColor rgb="FF99FFCC"/>
        <bgColor rgb="FF99FFCC"/>
      </patternFill>
    </fill>
    <fill>
      <patternFill patternType="solid">
        <fgColor rgb="FFFFCCFF"/>
        <bgColor rgb="FFFFCCFF"/>
      </patternFill>
    </fill>
    <fill>
      <patternFill patternType="solid">
        <fgColor rgb="FFCFE2F3"/>
        <bgColor rgb="FFCFE2F3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165" fontId="0" fillId="0" borderId="0"/>
    <xf numFmtId="164" fontId="18" fillId="0" borderId="0" applyFont="0" applyFill="0" applyBorder="0" applyAlignment="0" applyProtection="0"/>
  </cellStyleXfs>
  <cellXfs count="172">
    <xf numFmtId="165" fontId="0" fillId="0" borderId="0" xfId="0"/>
    <xf numFmtId="0" fontId="1" fillId="0" borderId="1" xfId="0" applyNumberFormat="1" applyFont="1" applyBorder="1"/>
    <xf numFmtId="174" fontId="9" fillId="0" borderId="16" xfId="0" applyNumberFormat="1" applyFont="1" applyBorder="1" applyAlignment="1">
      <alignment vertical="center" wrapText="1"/>
    </xf>
    <xf numFmtId="165" fontId="7" fillId="0" borderId="0" xfId="0" applyFont="1" applyAlignment="1">
      <alignment vertical="center"/>
    </xf>
    <xf numFmtId="49" fontId="3" fillId="12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65" fontId="4" fillId="6" borderId="1" xfId="0" applyFont="1" applyFill="1" applyBorder="1" applyAlignment="1">
      <alignment horizontal="left" vertical="center" wrapText="1"/>
    </xf>
    <xf numFmtId="165" fontId="3" fillId="6" borderId="1" xfId="0" applyFont="1" applyFill="1" applyBorder="1" applyAlignment="1">
      <alignment horizontal="center" vertical="center" wrapText="1"/>
    </xf>
    <xf numFmtId="171" fontId="3" fillId="6" borderId="1" xfId="0" applyNumberFormat="1" applyFont="1" applyFill="1" applyBorder="1" applyAlignment="1">
      <alignment horizontal="center" vertical="center" wrapText="1"/>
    </xf>
    <xf numFmtId="173" fontId="3" fillId="13" borderId="1" xfId="0" applyNumberFormat="1" applyFont="1" applyFill="1" applyBorder="1" applyAlignment="1">
      <alignment horizontal="center" vertical="center" wrapText="1"/>
    </xf>
    <xf numFmtId="170" fontId="3" fillId="6" borderId="1" xfId="0" applyNumberFormat="1" applyFont="1" applyFill="1" applyBorder="1" applyAlignment="1">
      <alignment horizontal="center" vertical="center" wrapText="1"/>
    </xf>
    <xf numFmtId="0" fontId="5" fillId="14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71" fontId="10" fillId="3" borderId="1" xfId="0" applyNumberFormat="1" applyFont="1" applyFill="1" applyBorder="1" applyAlignment="1">
      <alignment horizontal="left" vertical="center" wrapText="1"/>
    </xf>
    <xf numFmtId="171" fontId="7" fillId="3" borderId="1" xfId="0" applyNumberFormat="1" applyFont="1" applyFill="1" applyBorder="1" applyAlignment="1">
      <alignment horizontal="center" vertical="center" wrapText="1"/>
    </xf>
    <xf numFmtId="173" fontId="7" fillId="3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15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/>
    <xf numFmtId="0" fontId="5" fillId="11" borderId="1" xfId="0" applyNumberFormat="1" applyFont="1" applyFill="1" applyBorder="1" applyAlignment="1">
      <alignment horizontal="center" vertical="center" wrapText="1"/>
    </xf>
    <xf numFmtId="0" fontId="5" fillId="16" borderId="1" xfId="0" applyNumberFormat="1" applyFont="1" applyFill="1" applyBorder="1" applyAlignment="1">
      <alignment horizontal="center" vertical="center" wrapText="1"/>
    </xf>
    <xf numFmtId="0" fontId="5" fillId="17" borderId="1" xfId="0" applyNumberFormat="1" applyFont="1" applyFill="1" applyBorder="1" applyAlignment="1">
      <alignment horizontal="center" vertical="center" wrapText="1"/>
    </xf>
    <xf numFmtId="0" fontId="5" fillId="18" borderId="1" xfId="0" applyNumberFormat="1" applyFont="1" applyFill="1" applyBorder="1" applyAlignment="1">
      <alignment horizontal="center" vertical="center" wrapText="1"/>
    </xf>
    <xf numFmtId="0" fontId="5" fillId="19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0" borderId="1" xfId="0" applyNumberFormat="1" applyFont="1" applyFill="1" applyBorder="1" applyAlignment="1">
      <alignment horizontal="center" vertical="center" wrapText="1"/>
    </xf>
    <xf numFmtId="0" fontId="5" fillId="21" borderId="1" xfId="0" applyNumberFormat="1" applyFont="1" applyFill="1" applyBorder="1" applyAlignment="1">
      <alignment horizontal="center" vertical="center" wrapText="1"/>
    </xf>
    <xf numFmtId="0" fontId="5" fillId="22" borderId="1" xfId="0" applyNumberFormat="1" applyFont="1" applyFill="1" applyBorder="1" applyAlignment="1">
      <alignment horizontal="center" vertical="center" wrapText="1"/>
    </xf>
    <xf numFmtId="0" fontId="5" fillId="23" borderId="1" xfId="0" applyNumberFormat="1" applyFont="1" applyFill="1" applyBorder="1" applyAlignment="1">
      <alignment horizontal="center" vertical="center" wrapText="1"/>
    </xf>
    <xf numFmtId="0" fontId="5" fillId="9" borderId="1" xfId="0" applyNumberFormat="1" applyFont="1" applyFill="1" applyBorder="1" applyAlignment="1">
      <alignment horizontal="center" vertical="center" wrapText="1"/>
    </xf>
    <xf numFmtId="0" fontId="5" fillId="24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vertical="center"/>
    </xf>
    <xf numFmtId="0" fontId="5" fillId="25" borderId="1" xfId="0" applyNumberFormat="1" applyFont="1" applyFill="1" applyBorder="1" applyAlignment="1">
      <alignment horizontal="center" vertical="center" wrapText="1"/>
    </xf>
    <xf numFmtId="0" fontId="5" fillId="8" borderId="1" xfId="0" applyNumberFormat="1" applyFont="1" applyFill="1" applyBorder="1" applyAlignment="1">
      <alignment horizontal="center" vertical="center" wrapText="1"/>
    </xf>
    <xf numFmtId="0" fontId="5" fillId="26" borderId="1" xfId="0" applyNumberFormat="1" applyFont="1" applyFill="1" applyBorder="1" applyAlignment="1">
      <alignment horizontal="center" vertical="center" wrapText="1"/>
    </xf>
    <xf numFmtId="0" fontId="5" fillId="27" borderId="1" xfId="0" applyNumberFormat="1" applyFont="1" applyFill="1" applyBorder="1" applyAlignment="1">
      <alignment horizontal="center" vertical="center" wrapText="1"/>
    </xf>
    <xf numFmtId="0" fontId="5" fillId="28" borderId="1" xfId="0" applyNumberFormat="1" applyFont="1" applyFill="1" applyBorder="1" applyAlignment="1">
      <alignment horizontal="center" vertical="center" wrapText="1"/>
    </xf>
    <xf numFmtId="0" fontId="5" fillId="29" borderId="1" xfId="0" applyNumberFormat="1" applyFont="1" applyFill="1" applyBorder="1" applyAlignment="1">
      <alignment horizontal="center" vertical="center" wrapText="1"/>
    </xf>
    <xf numFmtId="0" fontId="5" fillId="30" borderId="1" xfId="0" applyNumberFormat="1" applyFont="1" applyFill="1" applyBorder="1" applyAlignment="1">
      <alignment horizontal="center" vertical="center" wrapText="1"/>
    </xf>
    <xf numFmtId="0" fontId="5" fillId="31" borderId="1" xfId="0" applyNumberFormat="1" applyFont="1" applyFill="1" applyBorder="1" applyAlignment="1">
      <alignment horizontal="center" vertical="center" wrapText="1"/>
    </xf>
    <xf numFmtId="0" fontId="5" fillId="32" borderId="1" xfId="0" applyNumberFormat="1" applyFont="1" applyFill="1" applyBorder="1" applyAlignment="1">
      <alignment horizontal="center" vertical="center" wrapText="1"/>
    </xf>
    <xf numFmtId="0" fontId="5" fillId="33" borderId="1" xfId="0" applyNumberFormat="1" applyFont="1" applyFill="1" applyBorder="1" applyAlignment="1">
      <alignment horizontal="center" vertical="center" wrapText="1"/>
    </xf>
    <xf numFmtId="0" fontId="5" fillId="34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vertical="center" wrapText="1"/>
    </xf>
    <xf numFmtId="0" fontId="5" fillId="35" borderId="1" xfId="0" applyNumberFormat="1" applyFont="1" applyFill="1" applyBorder="1" applyAlignment="1">
      <alignment horizontal="center" vertical="center" wrapText="1"/>
    </xf>
    <xf numFmtId="0" fontId="5" fillId="10" borderId="1" xfId="0" applyNumberFormat="1" applyFont="1" applyFill="1" applyBorder="1" applyAlignment="1">
      <alignment horizontal="center" vertical="center" wrapText="1"/>
    </xf>
    <xf numFmtId="0" fontId="5" fillId="36" borderId="1" xfId="0" applyNumberFormat="1" applyFont="1" applyFill="1" applyBorder="1" applyAlignment="1">
      <alignment horizontal="center" vertical="center" wrapText="1"/>
    </xf>
    <xf numFmtId="0" fontId="5" fillId="37" borderId="1" xfId="0" applyNumberFormat="1" applyFont="1" applyFill="1" applyBorder="1" applyAlignment="1">
      <alignment horizontal="center" vertical="center" wrapText="1"/>
    </xf>
    <xf numFmtId="0" fontId="5" fillId="38" borderId="1" xfId="0" applyNumberFormat="1" applyFont="1" applyFill="1" applyBorder="1" applyAlignment="1">
      <alignment horizontal="center" vertical="center" wrapText="1"/>
    </xf>
    <xf numFmtId="0" fontId="5" fillId="39" borderId="1" xfId="0" applyNumberFormat="1" applyFont="1" applyFill="1" applyBorder="1" applyAlignment="1">
      <alignment horizontal="center" vertical="center" wrapText="1"/>
    </xf>
    <xf numFmtId="0" fontId="5" fillId="40" borderId="1" xfId="0" applyNumberFormat="1" applyFont="1" applyFill="1" applyBorder="1" applyAlignment="1">
      <alignment horizontal="center" vertical="center" wrapText="1"/>
    </xf>
    <xf numFmtId="0" fontId="5" fillId="41" borderId="1" xfId="0" applyNumberFormat="1" applyFont="1" applyFill="1" applyBorder="1" applyAlignment="1">
      <alignment horizontal="center" vertical="center" wrapText="1"/>
    </xf>
    <xf numFmtId="0" fontId="5" fillId="42" borderId="1" xfId="0" applyNumberFormat="1" applyFont="1" applyFill="1" applyBorder="1" applyAlignment="1">
      <alignment horizontal="center" vertical="center" wrapText="1"/>
    </xf>
    <xf numFmtId="0" fontId="5" fillId="43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4" borderId="1" xfId="0" applyNumberFormat="1" applyFont="1" applyFill="1" applyBorder="1" applyAlignment="1">
      <alignment horizontal="center" vertical="center" wrapText="1"/>
    </xf>
    <xf numFmtId="0" fontId="5" fillId="12" borderId="1" xfId="0" applyNumberFormat="1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5" fillId="45" borderId="1" xfId="0" applyNumberFormat="1" applyFont="1" applyFill="1" applyBorder="1" applyAlignment="1">
      <alignment horizontal="center" vertical="center" wrapText="1"/>
    </xf>
    <xf numFmtId="0" fontId="5" fillId="46" borderId="1" xfId="0" applyNumberFormat="1" applyFont="1" applyFill="1" applyBorder="1" applyAlignment="1">
      <alignment horizontal="center" vertical="center" wrapText="1"/>
    </xf>
    <xf numFmtId="0" fontId="5" fillId="47" borderId="1" xfId="0" applyNumberFormat="1" applyFont="1" applyFill="1" applyBorder="1" applyAlignment="1">
      <alignment horizontal="center" vertical="center" wrapText="1"/>
    </xf>
    <xf numFmtId="0" fontId="5" fillId="48" borderId="1" xfId="0" applyNumberFormat="1" applyFont="1" applyFill="1" applyBorder="1" applyAlignment="1">
      <alignment horizontal="center" vertical="center" wrapText="1"/>
    </xf>
    <xf numFmtId="0" fontId="5" fillId="49" borderId="1" xfId="0" applyNumberFormat="1" applyFont="1" applyFill="1" applyBorder="1" applyAlignment="1">
      <alignment horizontal="center" vertical="center" wrapText="1"/>
    </xf>
    <xf numFmtId="165" fontId="5" fillId="3" borderId="1" xfId="0" applyFont="1" applyFill="1" applyBorder="1" applyAlignment="1">
      <alignment wrapText="1"/>
    </xf>
    <xf numFmtId="165" fontId="5" fillId="3" borderId="4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horizontal="center" vertical="center" wrapText="1"/>
    </xf>
    <xf numFmtId="171" fontId="10" fillId="0" borderId="0" xfId="0" applyNumberFormat="1" applyFont="1" applyAlignment="1">
      <alignment horizontal="left" vertical="center" wrapText="1"/>
    </xf>
    <xf numFmtId="171" fontId="7" fillId="0" borderId="0" xfId="0" applyNumberFormat="1" applyFont="1" applyAlignment="1">
      <alignment horizontal="center" vertical="center" wrapText="1"/>
    </xf>
    <xf numFmtId="173" fontId="5" fillId="3" borderId="2" xfId="0" applyNumberFormat="1" applyFont="1" applyFill="1" applyBorder="1" applyAlignment="1">
      <alignment horizontal="center" vertical="center"/>
    </xf>
    <xf numFmtId="171" fontId="7" fillId="18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vertical="center" wrapText="1"/>
    </xf>
    <xf numFmtId="0" fontId="5" fillId="3" borderId="2" xfId="0" applyNumberFormat="1" applyFont="1" applyFill="1" applyBorder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/>
    <xf numFmtId="0" fontId="5" fillId="0" borderId="0" xfId="0" applyNumberFormat="1" applyFont="1"/>
    <xf numFmtId="173" fontId="5" fillId="0" borderId="0" xfId="0" applyNumberFormat="1" applyFont="1" applyAlignment="1">
      <alignment horizontal="center" vertical="center"/>
    </xf>
    <xf numFmtId="172" fontId="5" fillId="0" borderId="0" xfId="0" applyNumberFormat="1" applyFont="1"/>
    <xf numFmtId="0" fontId="5" fillId="0" borderId="0" xfId="0" applyNumberFormat="1" applyFont="1" applyAlignment="1">
      <alignment wrapText="1"/>
    </xf>
    <xf numFmtId="170" fontId="5" fillId="2" borderId="2" xfId="0" applyNumberFormat="1" applyFont="1" applyFill="1" applyBorder="1"/>
    <xf numFmtId="0" fontId="5" fillId="0" borderId="0" xfId="0" applyNumberFormat="1" applyFont="1" applyAlignment="1">
      <alignment horizontal="center" wrapText="1"/>
    </xf>
    <xf numFmtId="173" fontId="7" fillId="0" borderId="0" xfId="0" applyNumberFormat="1" applyFont="1" applyAlignment="1">
      <alignment horizontal="center" vertical="center"/>
    </xf>
    <xf numFmtId="49" fontId="19" fillId="0" borderId="5" xfId="0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</xf>
    <xf numFmtId="49" fontId="19" fillId="0" borderId="21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165" fontId="13" fillId="0" borderId="0" xfId="0" applyFont="1" applyFill="1" applyAlignment="1">
      <alignment vertical="center"/>
    </xf>
    <xf numFmtId="49" fontId="11" fillId="0" borderId="17" xfId="0" applyNumberFormat="1" applyFont="1" applyFill="1" applyBorder="1" applyAlignment="1">
      <alignment horizontal="center" vertical="center" wrapText="1"/>
    </xf>
    <xf numFmtId="165" fontId="0" fillId="0" borderId="0" xfId="0" pivotButton="1"/>
    <xf numFmtId="165" fontId="0" fillId="0" borderId="0" xfId="0" applyAlignment="1">
      <alignment horizontal="left"/>
    </xf>
    <xf numFmtId="165" fontId="0" fillId="0" borderId="0" xfId="0" applyAlignment="1">
      <alignment horizontal="left" indent="1"/>
    </xf>
    <xf numFmtId="165" fontId="0" fillId="0" borderId="0" xfId="0" applyNumberFormat="1"/>
    <xf numFmtId="0" fontId="14" fillId="0" borderId="2" xfId="0" applyNumberFormat="1" applyFont="1" applyFill="1" applyBorder="1" applyAlignment="1">
      <alignment vertical="center"/>
    </xf>
    <xf numFmtId="165" fontId="13" fillId="0" borderId="2" xfId="0" applyFont="1" applyFill="1" applyBorder="1" applyAlignment="1">
      <alignment vertical="center"/>
    </xf>
    <xf numFmtId="3" fontId="24" fillId="0" borderId="17" xfId="0" applyNumberFormat="1" applyFont="1" applyFill="1" applyBorder="1" applyAlignment="1">
      <alignment horizontal="center" vertical="center" wrapText="1"/>
    </xf>
    <xf numFmtId="166" fontId="24" fillId="0" borderId="17" xfId="0" applyNumberFormat="1" applyFont="1" applyFill="1" applyBorder="1" applyAlignment="1">
      <alignment horizontal="center" vertical="center" wrapText="1"/>
    </xf>
    <xf numFmtId="49" fontId="26" fillId="0" borderId="17" xfId="0" applyNumberFormat="1" applyFont="1" applyFill="1" applyBorder="1" applyAlignment="1">
      <alignment horizontal="center" vertical="center" wrapText="1"/>
    </xf>
    <xf numFmtId="0" fontId="26" fillId="0" borderId="17" xfId="0" applyNumberFormat="1" applyFont="1" applyFill="1" applyBorder="1" applyAlignment="1">
      <alignment horizontal="center" vertical="center" wrapText="1"/>
    </xf>
    <xf numFmtId="3" fontId="26" fillId="0" borderId="17" xfId="0" applyNumberFormat="1" applyFont="1" applyFill="1" applyBorder="1" applyAlignment="1">
      <alignment horizontal="center" vertical="center" wrapText="1"/>
    </xf>
    <xf numFmtId="166" fontId="26" fillId="0" borderId="17" xfId="0" applyNumberFormat="1" applyFont="1" applyFill="1" applyBorder="1" applyAlignment="1">
      <alignment horizontal="center" vertical="center" wrapText="1"/>
    </xf>
    <xf numFmtId="166" fontId="26" fillId="0" borderId="25" xfId="0" applyNumberFormat="1" applyFont="1" applyFill="1" applyBorder="1" applyAlignment="1">
      <alignment horizontal="center" vertical="center" wrapText="1"/>
    </xf>
    <xf numFmtId="168" fontId="11" fillId="0" borderId="3" xfId="0" applyNumberFormat="1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vertical="center" wrapText="1"/>
    </xf>
    <xf numFmtId="165" fontId="11" fillId="0" borderId="3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168" fontId="11" fillId="0" borderId="10" xfId="0" applyNumberFormat="1" applyFont="1" applyFill="1" applyBorder="1" applyAlignment="1">
      <alignment horizontal="right" vertical="center" wrapText="1"/>
    </xf>
    <xf numFmtId="167" fontId="13" fillId="0" borderId="8" xfId="0" applyNumberFormat="1" applyFont="1" applyFill="1" applyBorder="1" applyAlignment="1">
      <alignment horizontal="right" vertical="center" wrapText="1"/>
    </xf>
    <xf numFmtId="167" fontId="13" fillId="0" borderId="17" xfId="0" applyNumberFormat="1" applyFont="1" applyFill="1" applyBorder="1" applyAlignment="1">
      <alignment horizontal="right" vertical="center" wrapText="1"/>
    </xf>
    <xf numFmtId="0" fontId="11" fillId="0" borderId="11" xfId="0" applyNumberFormat="1" applyFont="1" applyFill="1" applyBorder="1" applyAlignment="1">
      <alignment vertical="center" wrapText="1"/>
    </xf>
    <xf numFmtId="165" fontId="11" fillId="0" borderId="6" xfId="0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165" fontId="11" fillId="0" borderId="11" xfId="0" applyFont="1" applyFill="1" applyBorder="1" applyAlignment="1">
      <alignment horizontal="center" vertical="center" wrapText="1"/>
    </xf>
    <xf numFmtId="3" fontId="11" fillId="0" borderId="11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vertical="center" wrapText="1"/>
    </xf>
    <xf numFmtId="165" fontId="11" fillId="0" borderId="7" xfId="0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168" fontId="11" fillId="0" borderId="22" xfId="0" applyNumberFormat="1" applyFont="1" applyFill="1" applyBorder="1" applyAlignment="1">
      <alignment horizontal="right" vertical="center" wrapText="1"/>
    </xf>
    <xf numFmtId="167" fontId="13" fillId="0" borderId="24" xfId="0" applyNumberFormat="1" applyFont="1" applyFill="1" applyBorder="1" applyAlignment="1">
      <alignment horizontal="right" vertical="center" wrapText="1"/>
    </xf>
    <xf numFmtId="0" fontId="11" fillId="0" borderId="17" xfId="0" applyNumberFormat="1" applyFont="1" applyFill="1" applyBorder="1" applyAlignment="1">
      <alignment vertical="center" wrapText="1"/>
    </xf>
    <xf numFmtId="165" fontId="11" fillId="0" borderId="17" xfId="0" applyFont="1" applyFill="1" applyBorder="1" applyAlignment="1">
      <alignment horizontal="center" vertical="center" wrapText="1"/>
    </xf>
    <xf numFmtId="3" fontId="11" fillId="0" borderId="17" xfId="0" applyNumberFormat="1" applyFont="1" applyFill="1" applyBorder="1" applyAlignment="1">
      <alignment horizontal="center" vertical="center" wrapText="1"/>
    </xf>
    <xf numFmtId="168" fontId="11" fillId="0" borderId="17" xfId="0" applyNumberFormat="1" applyFont="1" applyFill="1" applyBorder="1" applyAlignment="1">
      <alignment horizontal="right" vertical="center" wrapText="1"/>
    </xf>
    <xf numFmtId="167" fontId="13" fillId="0" borderId="25" xfId="0" applyNumberFormat="1" applyFont="1" applyFill="1" applyBorder="1" applyAlignment="1">
      <alignment horizontal="right" vertical="center" wrapText="1"/>
    </xf>
    <xf numFmtId="0" fontId="21" fillId="0" borderId="17" xfId="0" applyNumberFormat="1" applyFont="1" applyFill="1" applyBorder="1" applyAlignment="1">
      <alignment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168" fontId="11" fillId="0" borderId="11" xfId="0" applyNumberFormat="1" applyFont="1" applyFill="1" applyBorder="1" applyAlignment="1">
      <alignment horizontal="right" vertical="center" wrapText="1"/>
    </xf>
    <xf numFmtId="167" fontId="13" fillId="0" borderId="26" xfId="0" applyNumberFormat="1" applyFont="1" applyFill="1" applyBorder="1" applyAlignment="1">
      <alignment horizontal="right" vertical="center" wrapText="1"/>
    </xf>
    <xf numFmtId="3" fontId="11" fillId="0" borderId="6" xfId="0" applyNumberFormat="1" applyFont="1" applyFill="1" applyBorder="1" applyAlignment="1">
      <alignment vertical="center" wrapText="1"/>
    </xf>
    <xf numFmtId="3" fontId="11" fillId="0" borderId="11" xfId="0" applyNumberFormat="1" applyFont="1" applyFill="1" applyBorder="1" applyAlignment="1">
      <alignment vertical="center" wrapText="1"/>
    </xf>
    <xf numFmtId="165" fontId="16" fillId="0" borderId="6" xfId="0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69" fontId="17" fillId="0" borderId="1" xfId="0" applyNumberFormat="1" applyFont="1" applyFill="1" applyBorder="1" applyAlignment="1">
      <alignment horizontal="right" vertical="center" wrapText="1"/>
    </xf>
    <xf numFmtId="0" fontId="14" fillId="0" borderId="0" xfId="0" applyNumberFormat="1" applyFont="1" applyFill="1" applyAlignment="1">
      <alignment vertical="center"/>
    </xf>
    <xf numFmtId="164" fontId="14" fillId="0" borderId="0" xfId="1" applyFont="1" applyFill="1" applyAlignment="1">
      <alignment vertical="center"/>
    </xf>
    <xf numFmtId="165" fontId="15" fillId="0" borderId="0" xfId="0" applyFont="1" applyFill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170" fontId="11" fillId="0" borderId="2" xfId="0" applyNumberFormat="1" applyFont="1" applyFill="1" applyBorder="1" applyAlignment="1">
      <alignment vertical="center"/>
    </xf>
    <xf numFmtId="169" fontId="11" fillId="0" borderId="2" xfId="0" applyNumberFormat="1" applyFont="1" applyFill="1" applyBorder="1" applyAlignment="1">
      <alignment vertical="center"/>
    </xf>
    <xf numFmtId="0" fontId="11" fillId="0" borderId="18" xfId="0" applyNumberFormat="1" applyFont="1" applyFill="1" applyBorder="1" applyAlignment="1">
      <alignment vertical="center"/>
    </xf>
    <xf numFmtId="0" fontId="11" fillId="0" borderId="17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vertical="center"/>
    </xf>
    <xf numFmtId="165" fontId="13" fillId="0" borderId="17" xfId="0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vertical="center" wrapText="1"/>
    </xf>
    <xf numFmtId="165" fontId="13" fillId="0" borderId="0" xfId="0" applyFont="1" applyFill="1" applyAlignment="1">
      <alignment horizontal="center" vertical="center"/>
    </xf>
    <xf numFmtId="168" fontId="21" fillId="0" borderId="11" xfId="0" applyNumberFormat="1" applyFont="1" applyFill="1" applyBorder="1" applyAlignment="1">
      <alignment horizontal="right" vertical="center" wrapText="1"/>
    </xf>
    <xf numFmtId="165" fontId="0" fillId="0" borderId="0" xfId="0" applyFill="1" applyAlignment="1">
      <alignment horizontal="left" indent="2"/>
    </xf>
    <xf numFmtId="165" fontId="0" fillId="0" borderId="0" xfId="0" applyNumberFormat="1" applyFill="1"/>
    <xf numFmtId="165" fontId="0" fillId="0" borderId="0" xfId="0" applyFill="1"/>
    <xf numFmtId="165" fontId="0" fillId="0" borderId="0" xfId="0" applyFill="1" applyAlignment="1">
      <alignment horizontal="left" indent="1"/>
    </xf>
    <xf numFmtId="165" fontId="0" fillId="0" borderId="0" xfId="0" applyFill="1" applyAlignment="1">
      <alignment horizontal="left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3" fontId="22" fillId="0" borderId="8" xfId="0" applyNumberFormat="1" applyFont="1" applyFill="1" applyBorder="1" applyAlignment="1">
      <alignment horizontal="right" vertical="center" wrapText="1"/>
    </xf>
    <xf numFmtId="3" fontId="22" fillId="0" borderId="23" xfId="0" applyNumberFormat="1" applyFont="1" applyFill="1" applyBorder="1" applyAlignment="1">
      <alignment horizontal="right" vertical="center" wrapText="1"/>
    </xf>
    <xf numFmtId="3" fontId="22" fillId="0" borderId="9" xfId="0" applyNumberFormat="1" applyFont="1" applyFill="1" applyBorder="1" applyAlignment="1">
      <alignment horizontal="right" vertical="center" wrapText="1"/>
    </xf>
    <xf numFmtId="0" fontId="23" fillId="0" borderId="9" xfId="0" applyNumberFormat="1" applyFont="1" applyFill="1" applyBorder="1" applyAlignment="1">
      <alignment horizontal="right" vertical="center"/>
    </xf>
    <xf numFmtId="0" fontId="23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vertical="center" wrapText="1"/>
    </xf>
    <xf numFmtId="165" fontId="13" fillId="0" borderId="0" xfId="0" applyFont="1" applyFill="1" applyAlignment="1">
      <alignment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Border="1"/>
    <xf numFmtId="174" fontId="8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/>
  </cellXfs>
  <cellStyles count="2">
    <cellStyle name="Moneda [0]" xfId="1" builtinId="7"/>
    <cellStyle name="Normal" xfId="0" builtinId="0"/>
  </cellStyles>
  <dxfs count="46">
    <dxf>
      <font>
        <color rgb="FF9C0006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C00000"/>
      </font>
      <fill>
        <patternFill patternType="none"/>
      </fill>
    </dxf>
    <dxf>
      <font>
        <color rgb="FF953734"/>
      </font>
      <fill>
        <patternFill patternType="none"/>
      </fill>
    </dxf>
    <dxf>
      <font>
        <color rgb="FF953734"/>
      </font>
      <fill>
        <patternFill patternType="none"/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</dxfs>
  <tableStyles count="0" defaultTableStyle="TableStyleMedium2" defaultPivotStyle="PivotStyleLight16"/>
  <colors>
    <mruColors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0</xdr:row>
      <xdr:rowOff>0</xdr:rowOff>
    </xdr:from>
    <xdr:to>
      <xdr:col>15</xdr:col>
      <xdr:colOff>1194721</xdr:colOff>
      <xdr:row>1</xdr:row>
      <xdr:rowOff>384071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D3F09C7-FC94-426B-8B8F-DAA6414BA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00" y="0"/>
          <a:ext cx="3512471" cy="73332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nica Janneth MJG. Gracia Garavito" refreshedDate="45355.345634953701" createdVersion="7" refreshedVersion="4" minRefreshableVersion="3" recordCount="838">
  <cacheSource type="worksheet">
    <worksheetSource ref="B3:P841" sheet="MATRIZ "/>
  </cacheSource>
  <cacheFields count="15">
    <cacheField name="ITEM " numFmtId="49">
      <sharedItems/>
    </cacheField>
    <cacheField name="Rubros " numFmtId="49">
      <sharedItems count="9">
        <s v="2.4.5.02.05.5.4.5.6.0.01 SERVICIOS DE ALBAÑILERÍA - MTTO 5%"/>
        <s v="2.4.5.02.05.5.4.5.9.0.01 OTROS SERVICIOS ESPECIALIZADOS DE LA CONSTRUCCIÓN - MTTO 5%"/>
        <s v="2.1.2.02.02.005.5.4.5.9.0.01 OTROS SERVICIOS ESPECIALIZADOS DE LA CONSTRUCCIÓN - MTTO 5%"/>
        <s v="2.1.2.02.02.005.5.4.2.5.2.01 - SERVICIOS GENERALES DE CONSTRUCCIÓN DE CABLES LOCALES Y OBRAS CONEXAS - MTTO 5%"/>
        <s v="2.4.5.02.05.5.4.2.5.2.01 SERVICIOS GENERALES DE CONSTRUCCIÓN DE CABLES LOCALES Y OBRAS CONEXAS - MTTO 5%"/>
        <s v="2.1.2.02.02.005.5.4.7.6.0.01 SERVICIOS DE CARPINTERÍA DE MADERA Y CARPINTERÍA METÁLICA - MTTO 5%"/>
        <s v="2.1.2.01.01.003.04.02.02.01 - APARATOS DE CONTROL ELÉCTRICO Y DISTRIBUCIÓN DE ELECTRICIDAD Y SUS PARTES Y PIEZAS - REP - MTTO 5%"/>
        <s v="2.4.5.02.08.8.7.1.5.2.0.3.01 SERVICIO DE MANTENIMIENTO Y REPARACIÓN DE APARATOS DE DISTRIBUCIÓN Y CONTROL DE LA ENERGÍA ELÉCTRICA - MTTO 5%"/>
        <s v="2.4.5.02.08.8.7.1.5.6.9.9.01 - SERVICIO DE MANTENIMIENTO Y REPARACIÓN DE MÁQUINAS DE USO GENERAL N.C.P. - MTTO 5%"/>
      </sharedItems>
    </cacheField>
    <cacheField name="Categoria " numFmtId="49">
      <sharedItems count="3">
        <s v="Infraestructura "/>
        <s v="Mobiliario"/>
        <s v="Industrial"/>
      </sharedItems>
    </cacheField>
    <cacheField name="Subcategoria" numFmtId="49">
      <sharedItems count="8">
        <s v="Mantenimiento Infraestructura"/>
        <s v="Mantenimiento red hidrosanitaria"/>
        <s v="Mantenimiento red eléctrica"/>
        <s v="Mantenimiento Mobiliario"/>
        <s v="Mantenimiento Industrial"/>
        <s v="Mantenimiento UPS"/>
        <s v="Mantenimiento equipos de refrigeración"/>
        <s v="Mantenimiento equipos de aire acondicionado"/>
      </sharedItems>
    </cacheField>
    <cacheField name="ACTIVIDAD" numFmtId="0">
      <sharedItems longText="1"/>
    </cacheField>
    <cacheField name="UND" numFmtId="165">
      <sharedItems/>
    </cacheField>
    <cacheField name="CANTIDAD " numFmtId="3">
      <sharedItems containsSemiMixedTypes="0" containsString="0" containsNumber="1" minValue="1" maxValue="1500"/>
    </cacheField>
    <cacheField name="VALOR UNITARIO ANTES DE IVA AÑO 2024" numFmtId="168">
      <sharedItems containsSemiMixedTypes="0" containsString="0" containsNumber="1" minValue="409.5" maxValue="38354316"/>
    </cacheField>
    <cacheField name="VALOR  IVA " numFmtId="168">
      <sharedItems containsSemiMixedTypes="0" containsString="0" containsNumber="1" containsInteger="1" minValue="78" maxValue="7287320"/>
    </cacheField>
    <cacheField name="VALOR UNITARI0 INCLUYE IVA 2024" numFmtId="168">
      <sharedItems containsSemiMixedTypes="0" containsString="0" containsNumber="1" minValue="487.5" maxValue="45641636"/>
    </cacheField>
    <cacheField name="VALOR TOTAL" numFmtId="167">
      <sharedItems containsSemiMixedTypes="0" containsString="0" containsNumber="1" minValue="14438.12" maxValue="208494270.248"/>
    </cacheField>
    <cacheField name="PROPUESTA_x000a_VALOR UNITARIO ANTES DE IVA " numFmtId="167">
      <sharedItems containsNonDate="0" containsString="0" containsBlank="1"/>
    </cacheField>
    <cacheField name="PROPUESTA_x000a_VALOR  IVA " numFmtId="167">
      <sharedItems containsSemiMixedTypes="0" containsString="0" containsNumber="1" containsInteger="1" minValue="0" maxValue="0"/>
    </cacheField>
    <cacheField name="PROPUESTA_x000a_VALOR UNITARI0 INCLUYE IVA 2024" numFmtId="167">
      <sharedItems containsSemiMixedTypes="0" containsString="0" containsNumber="1" containsInteger="1" minValue="0" maxValue="0"/>
    </cacheField>
    <cacheField name="PROPUESTAVALOR TOTAL" numFmtId="167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 pivotCacheId="93740411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8">
  <r>
    <s v="1.1"/>
    <x v="0"/>
    <x v="0"/>
    <x v="0"/>
    <s v="ajuste, adecuación y/o actualización de redes hidrosanitarias, electricas, estructurales, industriales (entrega de informe y/o planimetría)"/>
    <s v="HR"/>
    <n v="70"/>
    <n v="130000"/>
    <n v="24700"/>
    <n v="154700"/>
    <n v="10829000"/>
    <m/>
    <n v="0"/>
    <n v="0"/>
    <n v="0"/>
  </r>
  <r>
    <s v="1.2"/>
    <x v="0"/>
    <x v="0"/>
    <x v="0"/>
    <s v="produccion grafica de planos/ complejidad baja - plantas básicas (digital y/o impreso - plego, 1/2 pliego o 1/4 de pliego)"/>
    <s v="UND"/>
    <n v="30"/>
    <n v="39000"/>
    <n v="7410"/>
    <n v="46410"/>
    <n v="1392300"/>
    <m/>
    <n v="0"/>
    <n v="0"/>
    <n v="0"/>
  </r>
  <r>
    <s v="1.3"/>
    <x v="0"/>
    <x v="0"/>
    <x v="0"/>
    <s v="produccion grafica de planos/ complejidad media - cortes y fachadas (digital y/o impreso - plego, 1/2 pliego o 1/4 de pliego)"/>
    <s v="UND"/>
    <n v="30"/>
    <n v="65000"/>
    <n v="12350"/>
    <n v="77350"/>
    <n v="2320500"/>
    <m/>
    <n v="0"/>
    <n v="0"/>
    <n v="0"/>
  </r>
  <r>
    <s v="1.4"/>
    <x v="0"/>
    <x v="0"/>
    <x v="0"/>
    <s v="produccion grafica de planos/ complejidad alta - isometrías redes, estructurales, detalles de montajes (digital y/o impreso - plego, 1/2 pliego o 1/4 de pliego)"/>
    <s v="UND"/>
    <n v="30"/>
    <n v="91000"/>
    <n v="17290"/>
    <n v="108290"/>
    <n v="3248700"/>
    <m/>
    <n v="0"/>
    <n v="0"/>
    <n v="0"/>
  </r>
  <r>
    <s v="1.5"/>
    <x v="0"/>
    <x v="0"/>
    <x v="0"/>
    <s v="Demolición de enchape y/o revoque, incluye botada de escombros"/>
    <s v="M2"/>
    <n v="800"/>
    <n v="21771.204000000002"/>
    <n v="4137"/>
    <n v="25908.204000000002"/>
    <n v="20726563.200000003"/>
    <m/>
    <n v="0"/>
    <n v="0"/>
    <n v="0"/>
  </r>
  <r>
    <s v="1.6"/>
    <x v="0"/>
    <x v="0"/>
    <x v="0"/>
    <s v="Demolición de muros en ladrillo e = 15/20 cm. Incluye retiro"/>
    <s v="M2"/>
    <n v="200"/>
    <n v="31577.364000000001"/>
    <n v="6000"/>
    <n v="37577.364000000001"/>
    <n v="7515472.8000000007"/>
    <m/>
    <n v="0"/>
    <n v="0"/>
    <n v="0"/>
  </r>
  <r>
    <s v="1.7"/>
    <x v="0"/>
    <x v="0"/>
    <x v="0"/>
    <s v="Demolición de pisos en concreto de cualquier espesor, incluye retiro, cargue, transporte y botada del material proveniente de la demolición en botaderos oficiales"/>
    <s v="M2"/>
    <n v="50"/>
    <n v="39175.5"/>
    <n v="7443"/>
    <n v="46618.5"/>
    <n v="2330925"/>
    <m/>
    <n v="0"/>
    <n v="0"/>
    <n v="0"/>
  </r>
  <r>
    <s v="1.8"/>
    <x v="0"/>
    <x v="0"/>
    <x v="0"/>
    <s v="Demolición de pisos en baldosa cerámica,  de cualquier espesor, incluye el guardaescobas, el mortero de piso y el retiro del entresuelo en primer piso para su posterior reutilización, cargue, transporte y botada del material proveniente de la demolición en botaderos oficiales"/>
    <s v="M2"/>
    <n v="200"/>
    <n v="45491.627999999997"/>
    <n v="8643"/>
    <n v="54134.627999999997"/>
    <n v="10826925.6"/>
    <m/>
    <n v="0"/>
    <n v="0"/>
    <n v="0"/>
  </r>
  <r>
    <s v="1.9"/>
    <x v="0"/>
    <x v="0"/>
    <x v="0"/>
    <s v="Demolición de elementos en concreto de cualquier tipo: reforzado, simple, ciclópeo, columnas, vigas, fundaciones, losas, muros, muertos en concreto. Incluye retiro"/>
    <s v="M3"/>
    <n v="100"/>
    <n v="261686.88"/>
    <n v="49721"/>
    <n v="311407.88"/>
    <n v="31140788"/>
    <m/>
    <n v="0"/>
    <n v="0"/>
    <n v="0"/>
  </r>
  <r>
    <s v="1.10"/>
    <x v="0"/>
    <x v="0"/>
    <x v="0"/>
    <s v="Demolición de zócalo en grano, concreto, baldosa o mediacaña en grano"/>
    <s v="ML"/>
    <n v="100"/>
    <n v="10746.371999999999"/>
    <n v="2042"/>
    <n v="12788.371999999999"/>
    <n v="1278837.2"/>
    <m/>
    <n v="0"/>
    <n v="0"/>
    <n v="0"/>
  </r>
  <r>
    <s v="1.11"/>
    <x v="0"/>
    <x v="0"/>
    <x v="0"/>
    <s v="riego sobrantes tierra a mano"/>
    <s v="M3"/>
    <n v="200"/>
    <n v="11391.426690468201"/>
    <n v="2164"/>
    <n v="13555.426690468201"/>
    <n v="2711085.3380936403"/>
    <m/>
    <n v="0"/>
    <n v="0"/>
    <n v="0"/>
  </r>
  <r>
    <s v="1.12"/>
    <x v="0"/>
    <x v="0"/>
    <x v="0"/>
    <s v="suelo cemento relacion 1:8"/>
    <s v="M3"/>
    <n v="50"/>
    <n v="81880.450346929603"/>
    <n v="15557"/>
    <n v="97437.450346929603"/>
    <n v="4871872.5173464799"/>
    <m/>
    <n v="0"/>
    <n v="0"/>
    <n v="0"/>
  </r>
  <r>
    <s v="1.13"/>
    <x v="0"/>
    <x v="0"/>
    <x v="0"/>
    <s v="excavacion tierra a mano bajo agua h=2.0"/>
    <s v="M3"/>
    <n v="100"/>
    <n v="31912.1171130853"/>
    <n v="6063"/>
    <n v="37975.117113085304"/>
    <n v="3797511.7113085305"/>
    <m/>
    <n v="0"/>
    <n v="0"/>
    <n v="0"/>
  </r>
  <r>
    <s v="1.14"/>
    <x v="0"/>
    <x v="0"/>
    <x v="0"/>
    <s v="relleno arena fina"/>
    <s v="M3"/>
    <n v="20"/>
    <n v="147764.84684523399"/>
    <n v="28075"/>
    <n v="175839.84684523399"/>
    <n v="3516796.93690468"/>
    <m/>
    <n v="0"/>
    <n v="0"/>
    <n v="0"/>
  </r>
  <r>
    <s v="1.15"/>
    <x v="0"/>
    <x v="0"/>
    <x v="0"/>
    <s v="relleno arena mediana (st)"/>
    <s v="M3"/>
    <n v="20"/>
    <n v="110997.10077382901"/>
    <n v="21089"/>
    <n v="132086.10077382901"/>
    <n v="2641722.0154765802"/>
    <m/>
    <n v="0"/>
    <n v="0"/>
    <n v="0"/>
  </r>
  <r>
    <s v="1.16"/>
    <x v="0"/>
    <x v="0"/>
    <x v="0"/>
    <s v="relleno grava tritura-polvillo compactad"/>
    <s v="M3"/>
    <n v="20"/>
    <n v="256247.16156194199"/>
    <n v="48687"/>
    <n v="304934.16156194196"/>
    <n v="6098683.2312388392"/>
    <m/>
    <n v="0"/>
    <n v="0"/>
    <n v="0"/>
  </r>
  <r>
    <s v="1.17"/>
    <x v="0"/>
    <x v="0"/>
    <x v="0"/>
    <s v="excavacion tierra a mano"/>
    <s v="M3"/>
    <n v="100"/>
    <n v="27803.333999999999"/>
    <n v="5283"/>
    <n v="33086.334000000003"/>
    <n v="3308633.4000000004"/>
    <m/>
    <n v="0"/>
    <n v="0"/>
    <n v="0"/>
  </r>
  <r>
    <s v="1.18"/>
    <x v="0"/>
    <x v="0"/>
    <x v="0"/>
    <s v="excavacion tierra conglomerado"/>
    <s v="M3"/>
    <n v="50"/>
    <n v="32430.594464297701"/>
    <n v="6162"/>
    <n v="38592.594464297697"/>
    <n v="1929629.7232148848"/>
    <m/>
    <n v="0"/>
    <n v="0"/>
    <n v="0"/>
  </r>
  <r>
    <s v="1.19"/>
    <x v="0"/>
    <x v="0"/>
    <x v="0"/>
    <s v="proteccion de taludes (tablestaca)"/>
    <s v="M2"/>
    <n v="20"/>
    <n v="96605.270019272299"/>
    <n v="18355"/>
    <n v="114960.2700192723"/>
    <n v="2299205.4003854459"/>
    <m/>
    <n v="0"/>
    <n v="0"/>
    <n v="0"/>
  </r>
  <r>
    <s v="1.20"/>
    <x v="0"/>
    <x v="0"/>
    <x v="0"/>
    <s v="relleno importado balastro ( st)"/>
    <s v="M3"/>
    <n v="10"/>
    <n v="160278.12184523401"/>
    <n v="30453"/>
    <n v="190731.12184523401"/>
    <n v="1907311.21845234"/>
    <m/>
    <n v="0"/>
    <n v="0"/>
    <n v="0"/>
  </r>
  <r>
    <s v="1.21"/>
    <x v="0"/>
    <x v="0"/>
    <x v="0"/>
    <s v="relleno material sitio manual"/>
    <s v="M3"/>
    <n v="50"/>
    <n v="15109.2468452341"/>
    <n v="2871"/>
    <n v="17980.246845234098"/>
    <n v="899012.34226170485"/>
    <m/>
    <n v="0"/>
    <n v="0"/>
    <n v="0"/>
  </r>
  <r>
    <s v="1.22"/>
    <x v="0"/>
    <x v="0"/>
    <x v="0"/>
    <s v="cargue material manual"/>
    <s v="M3"/>
    <n v="500"/>
    <n v="9148.9863809364197"/>
    <n v="1738"/>
    <n v="10886.98638093642"/>
    <n v="5443493.1904682098"/>
    <m/>
    <n v="0"/>
    <n v="0"/>
    <n v="0"/>
  </r>
  <r>
    <s v="1.23"/>
    <x v="0"/>
    <x v="0"/>
    <x v="0"/>
    <s v="relleno grava tritura-polvillo [s.com]"/>
    <s v="M3"/>
    <n v="5"/>
    <n v="177368.58064208599"/>
    <n v="33700"/>
    <n v="211068.58064208599"/>
    <n v="1055342.9032104299"/>
    <m/>
    <n v="0"/>
    <n v="0"/>
    <n v="0"/>
  </r>
  <r>
    <s v="1.24"/>
    <x v="0"/>
    <x v="0"/>
    <x v="0"/>
    <s v="relleno material sitio compactado-rana"/>
    <s v="M3"/>
    <n v="30"/>
    <n v="25052.530494634"/>
    <n v="4760"/>
    <n v="29812.530494634"/>
    <n v="894375.91483902"/>
    <m/>
    <n v="0"/>
    <n v="0"/>
    <n v="0"/>
  </r>
  <r>
    <s v="1.25"/>
    <x v="0"/>
    <x v="0"/>
    <x v="0"/>
    <s v="relleno rocamuerta compact-rana"/>
    <s v="M3"/>
    <n v="10"/>
    <n v="126003.724678842"/>
    <n v="23941"/>
    <n v="149944.724678842"/>
    <n v="1499447.24678842"/>
    <m/>
    <n v="0"/>
    <n v="0"/>
    <n v="0"/>
  </r>
  <r>
    <s v="1.26"/>
    <x v="0"/>
    <x v="0"/>
    <x v="0"/>
    <s v="relleno rocamuerta compact-saltarin"/>
    <s v="M3"/>
    <n v="10"/>
    <n v="123924.794821185"/>
    <n v="23546"/>
    <n v="147470.794821185"/>
    <n v="1474707.9482118501"/>
    <m/>
    <n v="0"/>
    <n v="0"/>
    <n v="0"/>
  </r>
  <r>
    <s v="1.27"/>
    <x v="0"/>
    <x v="0"/>
    <x v="0"/>
    <s v="relleno tierra-nivelacion"/>
    <s v="M3"/>
    <n v="20"/>
    <n v="52497.100773829501"/>
    <n v="9974"/>
    <n v="62471.100773829501"/>
    <n v="1249422.01547659"/>
    <m/>
    <n v="0"/>
    <n v="0"/>
    <n v="0"/>
  </r>
  <r>
    <s v="1.28"/>
    <x v="0"/>
    <x v="0"/>
    <x v="0"/>
    <s v="acarreo petreos-varios hasta 100m"/>
    <s v="M3"/>
    <n v="30"/>
    <n v="10921.946591831"/>
    <n v="2075"/>
    <n v="12996.946591831"/>
    <n v="389908.39775493002"/>
    <m/>
    <n v="0"/>
    <n v="0"/>
    <n v="0"/>
  </r>
  <r>
    <s v="1.29"/>
    <x v="0"/>
    <x v="0"/>
    <x v="0"/>
    <s v="acarreo materiales-escombros 10 pers"/>
    <s v="HC"/>
    <n v="60"/>
    <n v="120048"/>
    <n v="22809"/>
    <n v="142857"/>
    <n v="8571420"/>
    <m/>
    <n v="0"/>
    <n v="0"/>
    <n v="0"/>
  </r>
  <r>
    <s v="1.30"/>
    <x v="0"/>
    <x v="0"/>
    <x v="0"/>
    <s v="demol.camara de concreto"/>
    <s v="UND"/>
    <n v="7"/>
    <n v="369530.66800000001"/>
    <n v="70211"/>
    <n v="439741.66800000001"/>
    <n v="3078191.676"/>
    <m/>
    <n v="0"/>
    <n v="0"/>
    <n v="0"/>
  </r>
  <r>
    <s v="1.31"/>
    <x v="0"/>
    <x v="0"/>
    <x v="0"/>
    <s v="demol.losa concreto e&lt;=20cms"/>
    <s v="M2"/>
    <n v="20"/>
    <n v="62507.100773829501"/>
    <n v="11876"/>
    <n v="74383.100773829501"/>
    <n v="1487662.01547659"/>
    <m/>
    <n v="0"/>
    <n v="0"/>
    <n v="0"/>
  </r>
  <r>
    <s v="1.32"/>
    <x v="0"/>
    <x v="0"/>
    <x v="0"/>
    <s v="demol.losa concreto e&lt;=15cms"/>
    <s v="M2"/>
    <n v="20"/>
    <n v="53333.680619063598"/>
    <n v="10133"/>
    <n v="63466.680619063598"/>
    <n v="1269333.612381272"/>
    <m/>
    <n v="0"/>
    <n v="0"/>
    <n v="0"/>
  </r>
  <r>
    <s v="1.33"/>
    <x v="0"/>
    <x v="0"/>
    <x v="0"/>
    <s v="Desmonte de aparatos sanitarios, incluye retiro de escombros"/>
    <s v="UND"/>
    <n v="45"/>
    <n v="64044.707999999999"/>
    <n v="12168"/>
    <n v="76212.707999999999"/>
    <n v="3429571.86"/>
    <m/>
    <n v="0"/>
    <n v="0"/>
    <n v="0"/>
  </r>
  <r>
    <s v="1.34"/>
    <x v="0"/>
    <x v="0"/>
    <x v="0"/>
    <s v="Desmonte de ventanas de cualquier dimensión. incluye: cargue, transporte, retiro de escombros, recuperación de los materiales aprovechables "/>
    <s v="UND"/>
    <n v="100"/>
    <n v="49459.955999999998"/>
    <n v="9397"/>
    <n v="58856.955999999998"/>
    <n v="5885695.5999999996"/>
    <m/>
    <n v="0"/>
    <n v="0"/>
    <n v="0"/>
  </r>
  <r>
    <s v="1.35"/>
    <x v="0"/>
    <x v="0"/>
    <x v="0"/>
    <s v="Desmonte de topecamillas, rieles, cortineros o similares en mal estado. Incluye retiro"/>
    <s v="ML"/>
    <n v="700"/>
    <n v="9284.1839999999993"/>
    <n v="1764"/>
    <n v="11048.183999999999"/>
    <n v="7733728.7999999998"/>
    <m/>
    <n v="0"/>
    <n v="0"/>
    <n v="0"/>
  </r>
  <r>
    <s v="1.36"/>
    <x v="0"/>
    <x v="0"/>
    <x v="0"/>
    <s v="Desmonte cielo raso cualquier tipo, incluye cargue y retiro de material desmontado"/>
    <s v="M2"/>
    <n v="1150"/>
    <n v="10601.136"/>
    <n v="2014"/>
    <n v="12615.136"/>
    <n v="14507406.4"/>
    <m/>
    <n v="0"/>
    <n v="0"/>
    <n v="0"/>
  </r>
  <r>
    <s v="1.37"/>
    <x v="0"/>
    <x v="0"/>
    <x v="0"/>
    <s v="Desmonte de marco y ala de puerta sencilla (1 ala).  incluye: cargue, transporte, retiro de escombros, recuperación de los materiales aprovechables "/>
    <s v="UND"/>
    <n v="60"/>
    <n v="43237.74"/>
    <n v="8215"/>
    <n v="51452.74"/>
    <n v="3087164.4"/>
    <m/>
    <n v="0"/>
    <n v="0"/>
    <n v="0"/>
  </r>
  <r>
    <s v="1.38"/>
    <x v="0"/>
    <x v="0"/>
    <x v="0"/>
    <s v="Desmonte de marco y ala de puertas sencillas (2 alas). incluye: cargue, transporte, retiro de escombros, recuperación de los materiales aprovechables"/>
    <s v="UND"/>
    <n v="50"/>
    <n v="56369.04"/>
    <n v="10710"/>
    <n v="67079.040000000008"/>
    <n v="3353952.0000000005"/>
    <m/>
    <n v="0"/>
    <n v="0"/>
    <n v="0"/>
  </r>
  <r>
    <s v="1.39"/>
    <x v="0"/>
    <x v="0"/>
    <x v="0"/>
    <s v="Desmonte de cerramiento en drywall, incluye trasiego "/>
    <s v="M2"/>
    <n v="100"/>
    <n v="29170.596000000001"/>
    <n v="5542"/>
    <n v="34712.596000000005"/>
    <n v="3471259.6000000006"/>
    <m/>
    <n v="0"/>
    <n v="0"/>
    <n v="0"/>
  </r>
  <r>
    <s v="1.40"/>
    <x v="0"/>
    <x v="0"/>
    <x v="0"/>
    <s v="Desmonte y retiro de espejos e incrustaciones"/>
    <s v="UND"/>
    <n v="60"/>
    <n v="15352.428"/>
    <n v="2917"/>
    <n v="18269.428"/>
    <n v="1096165.68"/>
    <m/>
    <n v="0"/>
    <n v="0"/>
    <n v="0"/>
  </r>
  <r>
    <s v="1.41"/>
    <x v="0"/>
    <x v="0"/>
    <x v="0"/>
    <s v="Desmonte de repisas "/>
    <s v="UND"/>
    <n v="200"/>
    <n v="13723.164000000001"/>
    <n v="2607"/>
    <n v="16330.164000000001"/>
    <n v="3266032.8000000003"/>
    <m/>
    <n v="0"/>
    <n v="0"/>
    <n v="0"/>
  </r>
  <r>
    <s v="1.42"/>
    <x v="0"/>
    <x v="0"/>
    <x v="0"/>
    <s v="Desmonte de cartelera, tablero, letreros, reloj o similares"/>
    <s v="UND"/>
    <n v="500"/>
    <n v="12280.632"/>
    <n v="2333"/>
    <n v="14613.632"/>
    <n v="7306816"/>
    <m/>
    <n v="0"/>
    <n v="0"/>
    <n v="0"/>
  </r>
  <r>
    <s v="1.43"/>
    <x v="0"/>
    <x v="0"/>
    <x v="0"/>
    <s v="Suministro e instalación de tela verde o blanca para cerramientos provisionales"/>
    <s v="M2"/>
    <n v="50"/>
    <n v="18646.991999999998"/>
    <n v="3543"/>
    <n v="22189.991999999998"/>
    <n v="1109499.5999999999"/>
    <m/>
    <n v="0"/>
    <n v="0"/>
    <n v="0"/>
  </r>
  <r>
    <s v="1.44"/>
    <x v="0"/>
    <x v="0"/>
    <x v="0"/>
    <s v="Suministro e instalación plástico negro calibre 4 (Protección )"/>
    <s v="ML"/>
    <n v="400"/>
    <n v="12128.843999999999"/>
    <n v="2304"/>
    <n v="14432.843999999999"/>
    <n v="5773137.5999999996"/>
    <m/>
    <n v="0"/>
    <n v="0"/>
    <n v="0"/>
  </r>
  <r>
    <s v="1.45"/>
    <x v="0"/>
    <x v="0"/>
    <x v="0"/>
    <s v="Cerramiento provisional en drywall 1 cara"/>
    <s v="M2"/>
    <n v="100"/>
    <n v="68622.372000000003"/>
    <n v="13038"/>
    <n v="81660.372000000003"/>
    <n v="8166037.2000000002"/>
    <m/>
    <n v="0"/>
    <n v="0"/>
    <n v="0"/>
  </r>
  <r>
    <s v="1.46"/>
    <x v="0"/>
    <x v="0"/>
    <x v="0"/>
    <s v="Cerramiento provisional en drywall 2 caras"/>
    <s v="M2"/>
    <n v="50"/>
    <n v="99992.255999999994"/>
    <n v="18999"/>
    <n v="118991.25599999999"/>
    <n v="5949562.7999999998"/>
    <m/>
    <n v="0"/>
    <n v="0"/>
    <n v="0"/>
  </r>
  <r>
    <s v="1.47"/>
    <x v="0"/>
    <x v="0"/>
    <x v="0"/>
    <s v="Recolección y retiro de escombros de construcción con disposición final en los sitios adecuados. volqueta con capacidad de  7m3 "/>
    <s v="M3"/>
    <n v="80"/>
    <n v="58156.644"/>
    <n v="11050"/>
    <n v="69206.644"/>
    <n v="5536531.5199999996"/>
    <m/>
    <n v="0"/>
    <n v="0"/>
    <n v="0"/>
  </r>
  <r>
    <s v="1.48"/>
    <x v="0"/>
    <x v="0"/>
    <x v="0"/>
    <s v="Cargue y retiro de escombros con aseo general"/>
    <s v="M3"/>
    <n v="100"/>
    <n v="86602.152000000002"/>
    <n v="16454"/>
    <n v="103056.152"/>
    <n v="10305615.199999999"/>
    <m/>
    <n v="0"/>
    <n v="0"/>
    <n v="0"/>
  </r>
  <r>
    <s v="1.49"/>
    <x v="0"/>
    <x v="0"/>
    <x v="0"/>
    <s v="Transporte local de materiales y escombros dentro del hospital. Recorrido superior a 40ml o cambio de piso (nivel)"/>
    <s v="M3"/>
    <n v="200"/>
    <n v="14971.32"/>
    <n v="2845"/>
    <n v="17816.32"/>
    <n v="3563264"/>
    <m/>
    <n v="0"/>
    <n v="0"/>
    <n v="0"/>
  </r>
  <r>
    <s v="1.50"/>
    <x v="0"/>
    <x v="0"/>
    <x v="0"/>
    <s v="Traslado de elementos incluye acarreo en camión tipo turbo y ayudante - distancia no mayor al perímetro urbano"/>
    <s v="VIAJE"/>
    <n v="20"/>
    <n v="343408.88400000002"/>
    <n v="65248"/>
    <n v="408656.88400000002"/>
    <n v="8173137.6800000006"/>
    <m/>
    <n v="0"/>
    <n v="0"/>
    <n v="0"/>
  </r>
  <r>
    <s v="1.51"/>
    <x v="0"/>
    <x v="0"/>
    <x v="0"/>
    <s v="Traslado de elementos como mobiliario, equipos, o materiales e insumos que solicite el hospital dentro de la misma sede (traslado manual hasta 25 kg / mecánica hasta el peso que soporte el sistema de transporte)"/>
    <s v="HR"/>
    <n v="400"/>
    <n v="14971.32"/>
    <n v="2845"/>
    <n v="17816.32"/>
    <n v="7126528"/>
    <m/>
    <n v="0"/>
    <n v="0"/>
    <n v="0"/>
  </r>
  <r>
    <s v="1.52"/>
    <x v="0"/>
    <x v="0"/>
    <x v="0"/>
    <s v="Mortero 1:4 para nivelación de piso e=4 cm"/>
    <s v="M2"/>
    <n v="100"/>
    <n v="75807.732000000004"/>
    <n v="14403"/>
    <n v="90210.732000000004"/>
    <n v="9021073.2000000011"/>
    <m/>
    <n v="0"/>
    <n v="0"/>
    <n v="0"/>
  </r>
  <r>
    <s v="1.53"/>
    <x v="0"/>
    <x v="0"/>
    <x v="0"/>
    <s v="Adecuación y preparación de superficie para piso, incluye greteada y lijada"/>
    <s v="M2"/>
    <n v="75"/>
    <n v="25837.811999999998"/>
    <n v="4909"/>
    <n v="30746.811999999998"/>
    <n v="2306010.9"/>
    <m/>
    <n v="0"/>
    <n v="0"/>
    <n v="0"/>
  </r>
  <r>
    <s v="1.54"/>
    <x v="0"/>
    <x v="0"/>
    <x v="0"/>
    <s v="Suministro e instalación de PAV.CONCR.MR=40,INC.JUNTA-BAK"/>
    <s v="M3"/>
    <n v="10"/>
    <n v="496301"/>
    <n v="94297"/>
    <n v="590598"/>
    <n v="5905980"/>
    <m/>
    <n v="0"/>
    <n v="0"/>
    <n v="0"/>
  </r>
  <r>
    <s v="1.55"/>
    <x v="0"/>
    <x v="0"/>
    <x v="0"/>
    <s v="Suministro e instalación de ACERO REFUERZO FLEJADO 60000 PSI 420Mpa"/>
    <s v="KLS"/>
    <n v="300"/>
    <n v="7887.9525467326002"/>
    <n v="1499"/>
    <n v="9386.9525467326002"/>
    <n v="2816085.7640197799"/>
    <m/>
    <n v="0"/>
    <n v="0"/>
    <n v="0"/>
  </r>
  <r>
    <s v="1.56"/>
    <x v="0"/>
    <x v="0"/>
    <x v="0"/>
    <s v="Suministro e instalación de CONCRETO CICLOPEO 3000 PSI RELAC.60C/40P"/>
    <s v="M3"/>
    <n v="15"/>
    <n v="503709.01368041901"/>
    <n v="95705"/>
    <n v="599414.01368041895"/>
    <n v="8991210.2052062843"/>
    <m/>
    <n v="0"/>
    <n v="0"/>
    <n v="0"/>
  </r>
  <r>
    <s v="1.57"/>
    <x v="0"/>
    <x v="0"/>
    <x v="0"/>
    <s v="Suministro e instalación de LOSA MACIZA CIMIENTO H=10 CM"/>
    <s v="M2"/>
    <n v="20"/>
    <n v="100673.12000055199"/>
    <n v="19128"/>
    <n v="119801.12000055199"/>
    <n v="2396022.4000110398"/>
    <m/>
    <n v="0"/>
    <n v="0"/>
    <n v="0"/>
  </r>
  <r>
    <s v="1.58"/>
    <x v="0"/>
    <x v="0"/>
    <x v="0"/>
    <s v="Suministro e instalación de LOSA MACIZA CIMIENTO H=15 CM"/>
    <s v="M2"/>
    <n v="10"/>
    <n v="129387.64184930301"/>
    <n v="24584"/>
    <n v="153971.64184930301"/>
    <n v="1539716.4184930301"/>
    <m/>
    <n v="0"/>
    <n v="0"/>
    <n v="0"/>
  </r>
  <r>
    <s v="1.59"/>
    <x v="0"/>
    <x v="0"/>
    <x v="0"/>
    <s v="Suministro e instalación de LOSA MACIZA CIMIENTO H=20 CM"/>
    <s v="M2"/>
    <n v="10"/>
    <n v="158272.73701999901"/>
    <n v="30072"/>
    <n v="188344.73701999901"/>
    <n v="1883447.37019999"/>
    <m/>
    <n v="0"/>
    <n v="0"/>
    <n v="0"/>
  </r>
  <r>
    <s v="1.60"/>
    <x v="0"/>
    <x v="0"/>
    <x v="0"/>
    <s v="Suministro e instalación de SOLADO ESPESOR E=0.07M 3000 PSI 210 MPA"/>
    <s v="M2"/>
    <n v="60"/>
    <n v="47055.257458735898"/>
    <n v="8940"/>
    <n v="55995.257458735898"/>
    <n v="3359715.4475241536"/>
    <m/>
    <n v="0"/>
    <n v="0"/>
    <n v="0"/>
  </r>
  <r>
    <s v="1.61"/>
    <x v="0"/>
    <x v="0"/>
    <x v="0"/>
    <s v="Suministro e instalación de ZAPATA CONCRETO 3000 PSI 210 MPA"/>
    <s v="M3"/>
    <n v="10"/>
    <n v="601916.08565582603"/>
    <n v="114364"/>
    <n v="716280.08565582603"/>
    <n v="7162800.8565582605"/>
    <m/>
    <n v="0"/>
    <n v="0"/>
    <n v="0"/>
  </r>
  <r>
    <s v="1.62"/>
    <x v="0"/>
    <x v="0"/>
    <x v="0"/>
    <s v="Suministro e instalación de ZAPATA CONCRETO 3000 PSI INC. FORMALETA"/>
    <s v="M3"/>
    <n v="10"/>
    <n v="645015.06586611399"/>
    <n v="122553"/>
    <n v="767568.06586611399"/>
    <n v="7675680.6586611401"/>
    <m/>
    <n v="0"/>
    <n v="0"/>
    <n v="0"/>
  </r>
  <r>
    <s v="1.63"/>
    <x v="0"/>
    <x v="0"/>
    <x v="0"/>
    <s v="Suministro e instalación de ZAPATA CONCRETO 4000 PSI 21.0 MPA FORM"/>
    <s v="M3"/>
    <n v="10"/>
    <n v="675604.37034684198"/>
    <n v="128365"/>
    <n v="803969.37034684198"/>
    <n v="8039693.7034684196"/>
    <m/>
    <n v="0"/>
    <n v="0"/>
    <n v="0"/>
  </r>
  <r>
    <s v="1.64"/>
    <x v="0"/>
    <x v="0"/>
    <x v="0"/>
    <s v="Suministro e instalación de VIGA CIMIENTO ENLACE H=20-40CM 3100PSI"/>
    <s v="M3"/>
    <n v="10"/>
    <n v="962971.17748672597"/>
    <n v="182965"/>
    <n v="1145936.1774867261"/>
    <n v="11459361.774867261"/>
    <m/>
    <n v="0"/>
    <n v="0"/>
    <n v="0"/>
  </r>
  <r>
    <s v="1.65"/>
    <x v="0"/>
    <x v="0"/>
    <x v="0"/>
    <s v="Suministro e instalación de  VIGA CIMIENTO ENLACE H=51-60CM 3100PSI"/>
    <s v="M3"/>
    <n v="10"/>
    <n v="1036225.77337162"/>
    <n v="196883"/>
    <n v="1233108.7733716201"/>
    <n v="12331087.733716201"/>
    <m/>
    <n v="0"/>
    <n v="0"/>
    <n v="0"/>
  </r>
  <r>
    <s v="1.66"/>
    <x v="0"/>
    <x v="0"/>
    <x v="0"/>
    <s v="Suministro e instalación de VIGA CIMIENTO ENLACE H=41-50CM 3100 PSI"/>
    <s v="M3"/>
    <n v="10"/>
    <n v="989427.42530512495"/>
    <n v="187991"/>
    <n v="1177418.4253051248"/>
    <n v="11774184.253051247"/>
    <m/>
    <n v="0"/>
    <n v="0"/>
    <n v="0"/>
  </r>
  <r>
    <s v="1.67"/>
    <x v="0"/>
    <x v="0"/>
    <x v="0"/>
    <s v="Suministro e instalación de VIGA CIMIENTO T INVERT.B=4060 H=4060CM"/>
    <s v="M3"/>
    <n v="10"/>
    <n v="1000228.8836867301"/>
    <n v="190043"/>
    <n v="1190271.8836867302"/>
    <n v="11902718.836867303"/>
    <m/>
    <n v="0"/>
    <n v="0"/>
    <n v="0"/>
  </r>
  <r>
    <s v="1.68"/>
    <x v="0"/>
    <x v="0"/>
    <x v="0"/>
    <s v="Suministro e instalación de VIGA CIMIENTO ENLACE 4000 PSI 28.0MPA"/>
    <s v="M3"/>
    <n v="10"/>
    <n v="1066491.06017504"/>
    <n v="202633"/>
    <n v="1269124.06017504"/>
    <n v="12691240.6017504"/>
    <m/>
    <n v="0"/>
    <n v="0"/>
    <n v="0"/>
  </r>
  <r>
    <s v="1.69"/>
    <x v="0"/>
    <x v="0"/>
    <x v="0"/>
    <s v="Suministro e instalación de ACERO REFUERZO FLEJADO 60000 PSI 420Mpa"/>
    <s v="KLS"/>
    <n v="200"/>
    <n v="9500"/>
    <n v="1805"/>
    <n v="11305"/>
    <n v="2261000"/>
    <m/>
    <n v="0"/>
    <n v="0"/>
    <n v="0"/>
  </r>
  <r>
    <s v="1.70"/>
    <x v="0"/>
    <x v="0"/>
    <x v="0"/>
    <s v="Suministro e instalación de MALLA ELECTROSOLDADA H-0.50(25X35CM)"/>
    <s v="KLS"/>
    <n v="200"/>
    <n v="10787.0809665094"/>
    <n v="2050"/>
    <n v="12837.0809665094"/>
    <n v="2567416.1933018803"/>
    <m/>
    <n v="0"/>
    <n v="0"/>
    <n v="0"/>
  </r>
  <r>
    <s v="1.71"/>
    <x v="0"/>
    <x v="0"/>
    <x v="0"/>
    <s v="Suministro e instalación de ESCALERILLA HIERRO GRAFILADO 1/4&quot;"/>
    <s v="ML"/>
    <n v="300"/>
    <n v="3728.1210094101102"/>
    <n v="708"/>
    <n v="4436.1210094101098"/>
    <n v="1330836.302823033"/>
    <m/>
    <n v="0"/>
    <n v="0"/>
    <n v="0"/>
  </r>
  <r>
    <s v="1.72"/>
    <x v="0"/>
    <x v="0"/>
    <x v="0"/>
    <s v="Suministro e instalación de COLUMNA AMARRE MURO TIZON 25CM X 25CM"/>
    <s v="M3"/>
    <n v="6"/>
    <n v="1383208.5297691999"/>
    <n v="262810"/>
    <n v="1646018.5297691999"/>
    <n v="9876111.1786151994"/>
    <m/>
    <n v="0"/>
    <n v="0"/>
    <n v="0"/>
  </r>
  <r>
    <s v="1.73"/>
    <x v="0"/>
    <x v="0"/>
    <x v="0"/>
    <s v="Suministro e instalación de COLUMNA CONCRETO 3000 PSI"/>
    <s v="M3"/>
    <n v="8"/>
    <n v="1523345.09571871"/>
    <n v="289436"/>
    <n v="1812781.09571871"/>
    <n v="14502248.76574968"/>
    <m/>
    <n v="0"/>
    <n v="0"/>
    <n v="0"/>
  </r>
  <r>
    <s v="1.74"/>
    <x v="0"/>
    <x v="0"/>
    <x v="0"/>
    <s v="Suministro e instalación de COLUMNA CONCRETO 4000 PSI"/>
    <s v="M3"/>
    <n v="10"/>
    <n v="1602717.5290643901"/>
    <n v="304516"/>
    <n v="1907233.5290643901"/>
    <n v="19072335.290643901"/>
    <m/>
    <n v="0"/>
    <n v="0"/>
    <n v="0"/>
  </r>
  <r>
    <s v="1.75"/>
    <x v="0"/>
    <x v="0"/>
    <x v="0"/>
    <s v="Suministro e instalación de CINTA CONFINAMIENTO MURO"/>
    <s v="ML"/>
    <n v="200"/>
    <n v="43223.198896431197"/>
    <n v="8212"/>
    <n v="51435.198896431197"/>
    <n v="10287039.779286239"/>
    <m/>
    <n v="0"/>
    <n v="0"/>
    <n v="0"/>
  </r>
  <r>
    <s v="1.76"/>
    <x v="0"/>
    <x v="0"/>
    <x v="0"/>
    <s v="Suministro e instalación de VIGA CONCR.AMARRE MURO 10-12x20CM"/>
    <s v="ML"/>
    <n v="100"/>
    <n v="59310.847510862302"/>
    <n v="11269"/>
    <n v="70579.84751086231"/>
    <n v="7057984.7510862313"/>
    <m/>
    <n v="0"/>
    <n v="0"/>
    <n v="0"/>
  </r>
  <r>
    <s v="1.77"/>
    <x v="0"/>
    <x v="0"/>
    <x v="0"/>
    <s v="Suministro e instalación de VIGA CONCRETO AEREA 3000 PSI"/>
    <s v="M3"/>
    <n v="10"/>
    <n v="1373553.51134559"/>
    <n v="260975"/>
    <n v="1634528.51134559"/>
    <n v="16345285.113455899"/>
    <m/>
    <n v="0"/>
    <n v="0"/>
    <n v="0"/>
  </r>
  <r>
    <s v="1.78"/>
    <x v="0"/>
    <x v="0"/>
    <x v="0"/>
    <s v="Suministro e instalación de VIGA CONCRETO AMARRE LOSA 3000 PSI"/>
    <s v="M3"/>
    <n v="10"/>
    <n v="633473.14443194098"/>
    <n v="120360"/>
    <n v="753833.14443194098"/>
    <n v="7538331.4443194102"/>
    <m/>
    <n v="0"/>
    <n v="0"/>
    <n v="0"/>
  </r>
  <r>
    <s v="1.79"/>
    <x v="0"/>
    <x v="0"/>
    <x v="0"/>
    <s v="Suministro e instalación de VIGA CONCRETO AEREA 4000 PSI 28.0MPA"/>
    <s v="M3"/>
    <n v="10"/>
    <n v="1460462.71380888"/>
    <n v="277488"/>
    <n v="1737950.71380888"/>
    <n v="17379507.1380888"/>
    <m/>
    <n v="0"/>
    <n v="0"/>
    <n v="0"/>
  </r>
  <r>
    <s v="1.80"/>
    <x v="0"/>
    <x v="0"/>
    <x v="0"/>
    <s v="Suministro e instalación de LOSA CONCRETO MACIZA E= 8CM"/>
    <s v="M2"/>
    <n v="100"/>
    <n v="108875.776214185"/>
    <n v="20686"/>
    <n v="129561.776214185"/>
    <n v="12956177.6214185"/>
    <m/>
    <n v="0"/>
    <n v="0"/>
    <n v="0"/>
  </r>
  <r>
    <s v="1.81"/>
    <x v="0"/>
    <x v="0"/>
    <x v="0"/>
    <s v="Suministro e instalación de LOSA CONCRETO MACIZA E=10CM"/>
    <s v="M2"/>
    <n v="60"/>
    <n v="140218.71965938801"/>
    <n v="26642"/>
    <n v="166860.71965938801"/>
    <n v="10011643.17956328"/>
    <m/>
    <n v="0"/>
    <n v="0"/>
    <n v="0"/>
  </r>
  <r>
    <s v="1.82"/>
    <x v="0"/>
    <x v="0"/>
    <x v="0"/>
    <s v="Suministro e instalación de LOSA CONCRETO MACIZA E=12CM"/>
    <s v="M2"/>
    <n v="50"/>
    <n v="157908.63903649099"/>
    <n v="30003"/>
    <n v="187911.63903649099"/>
    <n v="9395581.9518245496"/>
    <m/>
    <n v="0"/>
    <n v="0"/>
    <n v="0"/>
  </r>
  <r>
    <s v="1.83"/>
    <x v="0"/>
    <x v="0"/>
    <x v="0"/>
    <s v="Suministro e instalación de LOSA CONCRETO MACIZA E=15CM"/>
    <s v="M2"/>
    <n v="50"/>
    <n v="196019.10791668101"/>
    <n v="37244"/>
    <n v="233263.10791668101"/>
    <n v="11663155.395834051"/>
    <m/>
    <n v="0"/>
    <n v="0"/>
    <n v="0"/>
  </r>
  <r>
    <s v="1.84"/>
    <x v="0"/>
    <x v="0"/>
    <x v="0"/>
    <s v="Suministro e instalación de LOSA CONCRETO MACIZA E=20CM"/>
    <s v="M2"/>
    <n v="50"/>
    <n v="231194.62222448399"/>
    <n v="43927"/>
    <n v="275121.62222448399"/>
    <n v="13756081.111224199"/>
    <m/>
    <n v="0"/>
    <n v="0"/>
    <n v="0"/>
  </r>
  <r>
    <s v="1.85"/>
    <x v="0"/>
    <x v="0"/>
    <x v="0"/>
    <s v="Suministro e instalación de LOSA CONCRETO MACIZA E=25CM"/>
    <s v="M2"/>
    <n v="50"/>
    <n v="261016.18731225299"/>
    <n v="49593"/>
    <n v="310609.18731225299"/>
    <n v="15530459.36561265"/>
    <m/>
    <n v="0"/>
    <n v="0"/>
    <n v="0"/>
  </r>
  <r>
    <s v="1.86"/>
    <x v="0"/>
    <x v="0"/>
    <x v="0"/>
    <s v="Suministro e instalación de ANCLAJE HIERRO ,3/8&quot;-PERF. ,1/2&quot; 10-15C"/>
    <s v="PTO"/>
    <n v="60"/>
    <n v="21593.4228653262"/>
    <n v="4103"/>
    <n v="25696.4228653262"/>
    <n v="1541785.3719195719"/>
    <m/>
    <n v="0"/>
    <n v="0"/>
    <n v="0"/>
  </r>
  <r>
    <s v="1.87"/>
    <x v="0"/>
    <x v="0"/>
    <x v="0"/>
    <s v="Suministro e instalación de ANCLAJE HIERRO ,3/4&quot;-PERF. ,7/8&quot; 16-20C"/>
    <s v="PTO"/>
    <n v="60"/>
    <n v="39799.0064110819"/>
    <n v="7562"/>
    <n v="47361.0064110819"/>
    <n v="2841660.3846649141"/>
    <m/>
    <n v="0"/>
    <n v="0"/>
    <n v="0"/>
  </r>
  <r>
    <s v="1.88"/>
    <x v="0"/>
    <x v="0"/>
    <x v="0"/>
    <s v="Suministro e instalación de ANCLAJE HIERRO ,5/8&quot;-PERF. ,3/4&quot; 10-15C"/>
    <s v="PTO"/>
    <n v="60"/>
    <n v="36891.757449136399"/>
    <n v="7009"/>
    <n v="43900.757449136399"/>
    <n v="2634045.4469481842"/>
    <m/>
    <n v="0"/>
    <n v="0"/>
    <n v="0"/>
  </r>
  <r>
    <s v="1.89"/>
    <x v="0"/>
    <x v="0"/>
    <x v="0"/>
    <s v="Suministro e instalación de ANCLAJE HIERRO ,7/8&quot;-PERF.1&quot; 21-25C"/>
    <s v="PTO"/>
    <n v="60"/>
    <n v="75992.232122721995"/>
    <n v="14439"/>
    <n v="90431.232122721995"/>
    <n v="5425873.9273633193"/>
    <m/>
    <n v="0"/>
    <n v="0"/>
    <n v="0"/>
  </r>
  <r>
    <s v="1.90"/>
    <x v="0"/>
    <x v="0"/>
    <x v="0"/>
    <s v="Suministro e instalación de ANCLAJE HIERRO 1&quot; -PERF.1,1/4&quot; 21-25C"/>
    <s v="PTO"/>
    <n v="30"/>
    <n v="101760.65540880599"/>
    <n v="19335"/>
    <n v="121095.65540880599"/>
    <n v="3632869.6622641799"/>
    <m/>
    <n v="0"/>
    <n v="0"/>
    <n v="0"/>
  </r>
  <r>
    <s v="1.91"/>
    <x v="0"/>
    <x v="0"/>
    <x v="0"/>
    <s v="Suministro e instalación de ANCLAJE HIERRO ,1/2&quot;-PERF. ,5/8&quot; 10-15C"/>
    <s v="PTO"/>
    <n v="40"/>
    <n v="22121.3543703666"/>
    <n v="4203"/>
    <n v="26324.3543703666"/>
    <n v="1052974.1748146641"/>
    <m/>
    <n v="0"/>
    <n v="0"/>
    <n v="0"/>
  </r>
  <r>
    <s v="1.92"/>
    <x v="0"/>
    <x v="0"/>
    <x v="0"/>
    <s v="Suministro e instalación de ANCLAJE HIERRO ,1/2&quot;-PERF. ,3/4&quot; 21-25C"/>
    <s v="PTO"/>
    <n v="40"/>
    <n v="28972.935929001302"/>
    <n v="5505"/>
    <n v="34477.935929001302"/>
    <n v="1379117.4371600521"/>
    <m/>
    <n v="0"/>
    <n v="0"/>
    <n v="0"/>
  </r>
  <r>
    <s v="1.93"/>
    <x v="0"/>
    <x v="0"/>
    <x v="0"/>
    <s v="Suministro e instalación de enchape cerámico pared y piso para baños 20.5 x 20.5 cm blanco"/>
    <s v="M2"/>
    <n v="400"/>
    <n v="111985.692"/>
    <n v="21277"/>
    <n v="133262.69199999998"/>
    <n v="53305076.79999999"/>
    <m/>
    <n v="0"/>
    <n v="0"/>
    <n v="0"/>
  </r>
  <r>
    <s v="1.94"/>
    <x v="0"/>
    <x v="0"/>
    <x v="0"/>
    <s v="Suministro e instalación de baldosa duropiso"/>
    <s v="M2"/>
    <n v="100"/>
    <n v="111764.016"/>
    <n v="21235"/>
    <n v="132999.016"/>
    <n v="13299901.6"/>
    <m/>
    <n v="0"/>
    <n v="0"/>
    <n v="0"/>
  </r>
  <r>
    <s v="1.95"/>
    <x v="0"/>
    <x v="0"/>
    <x v="0"/>
    <s v="Suministro e instalación de piso en baldosa de grano igual a la existente, de primera calidad, incluye varilla de dilatación de aluminio de 4 mm, lechada, destroncada , pulida, brillada en el sitio, mortero de pega 1:4 25x25cm 0 30x30cm"/>
    <s v="M2"/>
    <n v="200"/>
    <n v="238192.5"/>
    <n v="45257"/>
    <n v="283449.5"/>
    <n v="56689900"/>
    <m/>
    <n v="0"/>
    <n v="0"/>
    <n v="0"/>
  </r>
  <r>
    <s v="1.96"/>
    <x v="0"/>
    <x v="0"/>
    <x v="0"/>
    <s v="Suministro e instalación de piso en Baldosa Blanco Huila fondo blanco Grano 1, o Grano 5 - 0,30m x 0,30m, incluye varilla de dilatación de bronce de 5 mm, lechada, destroncada , pulida, brillada en el sitio, mortero de pega 1:4 0,30m x 0,30cm o 0,40m x 0,40m"/>
    <s v="M2"/>
    <n v="100"/>
    <n v="262532.08799999999"/>
    <n v="49881"/>
    <n v="312413.08799999999"/>
    <n v="31241308.799999997"/>
    <m/>
    <n v="0"/>
    <n v="0"/>
    <n v="0"/>
  </r>
  <r>
    <s v="1.97"/>
    <x v="0"/>
    <x v="0"/>
    <x v="0"/>
    <s v="Suministro e instalación de piso en Baldosa Doradal Fondo Blanco Grano 5 - 0,40m x 0,40m, incluye varilla de dilatación de bronce de 5 mm, lechada, destroncada , pulida, brillada en el sitio, mortero de pega 1:4 0,30m x 0,30cm o 0,40m x 0,40m"/>
    <s v="M2"/>
    <n v="100"/>
    <n v="284806.70400000003"/>
    <n v="54113"/>
    <n v="338919.70400000003"/>
    <n v="33891970.400000006"/>
    <m/>
    <n v="0"/>
    <n v="0"/>
    <n v="0"/>
  </r>
  <r>
    <s v="1.98"/>
    <x v="0"/>
    <x v="0"/>
    <x v="0"/>
    <s v="Suministro e instalación de piso en Baldosa Payande Fondo Blanco Grano 2 - 0,30m x 0,30m, incluye varilla de dilatación de bronce de 5 mm, lechada, destroncada , pulida, brillada en el sitio, mortero de pega 1:4 0,30m x 0,30cm o 0,40m x 0,40m"/>
    <s v="M2"/>
    <n v="100"/>
    <n v="227460.32399999999"/>
    <n v="43217"/>
    <n v="270677.32400000002"/>
    <n v="27067732.400000002"/>
    <m/>
    <n v="0"/>
    <n v="0"/>
    <n v="0"/>
  </r>
  <r>
    <s v="1.99"/>
    <x v="0"/>
    <x v="0"/>
    <x v="0"/>
    <s v="Suministro e instalación de piso en Baldosa Payande Fondo Blanco Grano 5 - 0,40m x 0,40m, incluye varilla de dilatación de bronce de 5 mm, lechada, destroncada , pulida, brillada en el sitio, mortero de pega 1:4 0,30m x 0,30cm o 0,40m x 0,40m"/>
    <s v="M2"/>
    <n v="40"/>
    <n v="277203.10800000001"/>
    <n v="52669"/>
    <n v="329872.10800000001"/>
    <n v="13194884.32"/>
    <m/>
    <n v="0"/>
    <n v="0"/>
    <n v="0"/>
  </r>
  <r>
    <s v="1.100"/>
    <x v="0"/>
    <x v="0"/>
    <x v="0"/>
    <s v="Suministro e instalación de piso en Baldosa Payande Fondo Gris Grano 1, o Grano 5 - 0,30m x 0,30m, incluye varilla de dilatación de bronce de 5 mm, lechada, destroncada , pulida, brillada en el sitio, mortero de pega 1:4 0,30m x 0,30cm o 0,40m x 0,40m"/>
    <s v="M2"/>
    <n v="40"/>
    <n v="262532.08799999999"/>
    <n v="49881"/>
    <n v="312413.08799999999"/>
    <n v="12496523.52"/>
    <m/>
    <n v="0"/>
    <n v="0"/>
    <n v="0"/>
  </r>
  <r>
    <s v="1.101"/>
    <x v="0"/>
    <x v="0"/>
    <x v="0"/>
    <s v="Suministro e instalación de piso en Baldosa Payande Grano 1, o Grano 5 - 0,30m x 0,30m, incluye varilla de dilatación de bronce de 5 mm, lechada, destroncada , pulida, brillada en el sitio, mortero de pega 1:4 0,30m x 0,30cm o 0,40m x 0,40m"/>
    <s v="M2"/>
    <n v="60"/>
    <n v="262532.08799999999"/>
    <n v="49881"/>
    <n v="312413.08799999999"/>
    <n v="18744785.280000001"/>
    <m/>
    <n v="0"/>
    <n v="0"/>
    <n v="0"/>
  </r>
  <r>
    <s v="1.102"/>
    <x v="0"/>
    <x v="0"/>
    <x v="0"/>
    <s v="Suministro e instalación de piso en Baldosa Payande Negro Fondo Blanco Grano 5 - 0,30m x 0,30m, incluye varilla de dilatación de bronce de 5 mm, lechada, destroncada , pulida, brillada en el sitio, mortero de pega 1:4 0,30m x 0,30cm o 0,40m x 0,40m"/>
    <s v="M2"/>
    <n v="50"/>
    <n v="270117.12"/>
    <n v="51322"/>
    <n v="321439.12"/>
    <n v="16071956"/>
    <m/>
    <n v="0"/>
    <n v="0"/>
    <n v="0"/>
  </r>
  <r>
    <s v="1.103"/>
    <x v="0"/>
    <x v="0"/>
    <x v="0"/>
    <s v="Suministro e instalación de piso en Baldosa Payande Villa de Leyva Grano 1 - 0,30m x 0,30m, incluye varilla de dilatación de bronce de 5 mm, lechada, destroncada , pulida, brillada en el sitio, mortero de pega 1:4 0,30m x 0,30cm o 0,40m x 0,40m"/>
    <s v="M2"/>
    <n v="30"/>
    <n v="262532.08799999999"/>
    <n v="49881"/>
    <n v="312413.08799999999"/>
    <n v="9372392.6400000006"/>
    <m/>
    <n v="0"/>
    <n v="0"/>
    <n v="0"/>
  </r>
  <r>
    <s v="1.104"/>
    <x v="0"/>
    <x v="0"/>
    <x v="0"/>
    <s v="Suministro e instalación de piso en Baldosa Perlato Claro Fondo Crema Grano 5 - 0,40m x 0,40m, incluye varilla de dilatación de bronce de 5 mm, lechada, destroncada , pulida, brillada en el sitio, mortero de pega 1:4 0,30m x 0,30cm o 0,40m x 0,40m"/>
    <s v="M2"/>
    <n v="40"/>
    <n v="277203.10800000001"/>
    <n v="52669"/>
    <n v="329872.10800000001"/>
    <n v="13194884.32"/>
    <m/>
    <n v="0"/>
    <n v="0"/>
    <n v="0"/>
  </r>
  <r>
    <s v="1.105"/>
    <x v="0"/>
    <x v="0"/>
    <x v="0"/>
    <s v="Suministro e instalación de piso en Baldosa Perlato Claro Grano 1 - 0,30m x 0,30m, incluye varilla de dilatación de bronce de 5 mm, lechada, destroncada , pulida, brillada en el sitio, mortero de pega 1:4 0,30m x 0,30cm o 0,40m x 0,40m"/>
    <s v="M2"/>
    <n v="50"/>
    <n v="262532.08799999999"/>
    <n v="49881"/>
    <n v="312413.08799999999"/>
    <n v="15620654.399999999"/>
    <m/>
    <n v="0"/>
    <n v="0"/>
    <n v="0"/>
  </r>
  <r>
    <s v="1.106"/>
    <x v="0"/>
    <x v="0"/>
    <x v="0"/>
    <s v="Suministro e instalación de piso en Baldosa Villa de Leyva Fondo Gris Grano 5 - 0,30m x 0,30m, incluye varilla de dilatación de bronce de 5 mm, lechada, destroncada , pulida, brillada en el sitio, mortero de pega 1:4 0,30m x 0,30cm o 0,40m x 0,40m"/>
    <s v="M2"/>
    <n v="100"/>
    <n v="262532.08799999999"/>
    <n v="49881"/>
    <n v="312413.08799999999"/>
    <n v="31241308.799999997"/>
    <m/>
    <n v="0"/>
    <n v="0"/>
    <n v="0"/>
  </r>
  <r>
    <s v="1.107"/>
    <x v="0"/>
    <x v="0"/>
    <x v="0"/>
    <s v="Vaciado de bocapuerta en grano igual al existente"/>
    <s v="ML"/>
    <n v="100"/>
    <n v="68645.304000000004"/>
    <n v="13043"/>
    <n v="81688.304000000004"/>
    <n v="8168830.4000000004"/>
    <m/>
    <n v="0"/>
    <n v="0"/>
    <n v="0"/>
  </r>
  <r>
    <s v="1.108"/>
    <x v="0"/>
    <x v="0"/>
    <x v="0"/>
    <s v="Suministro e instalación de guardaescobas en duropiso, incluye emboquillada y limpieza de excesos"/>
    <s v="ML"/>
    <n v="200"/>
    <n v="19997.795999999998"/>
    <n v="3800"/>
    <n v="23797.795999999998"/>
    <n v="4759559.1999999993"/>
    <m/>
    <n v="0"/>
    <n v="0"/>
    <n v="0"/>
  </r>
  <r>
    <s v="1.109"/>
    <x v="0"/>
    <x v="0"/>
    <x v="0"/>
    <s v="Construcción de zócalo o guardaescobas en media caña en granito, Incluye pulida"/>
    <s v="ML"/>
    <n v="40"/>
    <n v="85600.788"/>
    <n v="16264"/>
    <n v="101864.788"/>
    <n v="4074591.52"/>
    <m/>
    <n v="0"/>
    <n v="0"/>
    <n v="0"/>
  </r>
  <r>
    <s v="1.110"/>
    <x v="0"/>
    <x v="0"/>
    <x v="0"/>
    <s v="Lechada en baldosa o baldosín"/>
    <s v="M2"/>
    <n v="500"/>
    <n v="6194.9160000000002"/>
    <n v="1177"/>
    <n v="7371.9160000000002"/>
    <n v="3685958"/>
    <m/>
    <n v="0"/>
    <n v="0"/>
    <n v="0"/>
  </r>
  <r>
    <s v="1.111"/>
    <x v="0"/>
    <x v="0"/>
    <x v="0"/>
    <s v="Limpieza de baldosín"/>
    <s v="M2"/>
    <n v="500"/>
    <n v="7674.576"/>
    <n v="1458"/>
    <n v="9132.5760000000009"/>
    <n v="4566288"/>
    <m/>
    <n v="0"/>
    <n v="0"/>
    <n v="0"/>
  </r>
  <r>
    <s v="1.112"/>
    <x v="0"/>
    <x v="0"/>
    <x v="0"/>
    <s v="Brillada y pulida de piso"/>
    <s v="M2"/>
    <n v="300"/>
    <n v="67526.004000000001"/>
    <n v="12830"/>
    <n v="80356.004000000001"/>
    <n v="24106801.199999999"/>
    <m/>
    <n v="0"/>
    <n v="0"/>
    <n v="0"/>
  </r>
  <r>
    <s v="1.113"/>
    <x v="0"/>
    <x v="0"/>
    <x v="0"/>
    <s v="Cristalizada de piso, incluye brillada y pulida de piso."/>
    <s v="M2"/>
    <n v="300"/>
    <n v="66379.403999999995"/>
    <n v="12612"/>
    <n v="78991.403999999995"/>
    <n v="23697421.199999999"/>
    <m/>
    <n v="0"/>
    <n v="0"/>
    <n v="0"/>
  </r>
  <r>
    <s v="1.114"/>
    <x v="0"/>
    <x v="0"/>
    <x v="0"/>
    <s v="Pulida y cristalizada de escalas. incluye huellas + contrahuellas. zócalo en media caña. Brillo de pirlán de cobre"/>
    <s v="ML"/>
    <n v="150"/>
    <n v="113568"/>
    <n v="21578"/>
    <n v="135146"/>
    <n v="20271900"/>
    <m/>
    <n v="0"/>
    <n v="0"/>
    <n v="0"/>
  </r>
  <r>
    <s v="1.115"/>
    <x v="0"/>
    <x v="0"/>
    <x v="0"/>
    <s v="Pulida y cristalizada de zócalos en media caña"/>
    <s v="ML"/>
    <n v="100"/>
    <n v="33367.152000000002"/>
    <n v="6340"/>
    <n v="39707.152000000002"/>
    <n v="3970715.2"/>
    <m/>
    <n v="0"/>
    <n v="0"/>
    <n v="0"/>
  </r>
  <r>
    <s v="1.116"/>
    <x v="0"/>
    <x v="0"/>
    <x v="0"/>
    <s v="Suministro y aplicación de estuco en pisos"/>
    <s v="M2"/>
    <n v="100"/>
    <n v="35229.012000000002"/>
    <n v="6694"/>
    <n v="41923.012000000002"/>
    <n v="4192301.2"/>
    <m/>
    <n v="0"/>
    <n v="0"/>
    <n v="0"/>
  </r>
  <r>
    <s v="1.117"/>
    <x v="0"/>
    <x v="0"/>
    <x v="0"/>
    <s v="Construcción de media caña en yeso"/>
    <s v="ML"/>
    <n v="200"/>
    <n v="24691.212"/>
    <n v="4691"/>
    <n v="29382.212"/>
    <n v="5876442.4000000004"/>
    <m/>
    <n v="0"/>
    <n v="0"/>
    <n v="0"/>
  </r>
  <r>
    <s v="1.118"/>
    <x v="0"/>
    <x v="0"/>
    <x v="0"/>
    <s v="Suministro e instalación de media caña en pvc de 6 hasta 10cm"/>
    <s v="ML"/>
    <n v="150"/>
    <n v="50909.04"/>
    <n v="9673"/>
    <n v="60582.04"/>
    <n v="9087306"/>
    <m/>
    <n v="0"/>
    <n v="0"/>
    <n v="0"/>
  </r>
  <r>
    <s v="1.119"/>
    <x v="0"/>
    <x v="0"/>
    <x v="0"/>
    <s v="Suministro e instalación de pirlán (Filo de huella y contrahuella), incluye desmonte de pirlán existente y resane"/>
    <s v="ML"/>
    <n v="100"/>
    <n v="64169.195999999996"/>
    <n v="12192"/>
    <n v="76361.195999999996"/>
    <n v="7636119.5999999996"/>
    <m/>
    <n v="0"/>
    <n v="0"/>
    <n v="0"/>
  </r>
  <r>
    <s v="1.120"/>
    <x v="0"/>
    <x v="0"/>
    <x v="0"/>
    <s v="Retiro de boquilla de enchape para rectificación"/>
    <s v="M2"/>
    <n v="400"/>
    <n v="7674.576"/>
    <n v="1458"/>
    <n v="9132.5760000000009"/>
    <n v="3653030.4000000004"/>
    <m/>
    <n v="0"/>
    <n v="0"/>
    <n v="0"/>
  </r>
  <r>
    <s v="1.121"/>
    <x v="0"/>
    <x v="0"/>
    <x v="0"/>
    <s v="Reparación de piso en concreto de 21 mpa., e= 0,04 m. incluye juntas de dilatación, malla electrosoldada d-50, acabado y todos los elementos necesarios para su correcto vaciado"/>
    <s v="M2"/>
    <n v="60"/>
    <n v="138442.66800000001"/>
    <n v="26304"/>
    <n v="164746.66800000001"/>
    <n v="9884800.0800000001"/>
    <m/>
    <n v="0"/>
    <n v="0"/>
    <n v="0"/>
  </r>
  <r>
    <s v="1.122"/>
    <x v="0"/>
    <x v="0"/>
    <x v="0"/>
    <s v="Corte con pulidora en muros y pisos"/>
    <s v="ML"/>
    <n v="400"/>
    <n v="10807.523999999999"/>
    <n v="2053"/>
    <n v="12860.523999999999"/>
    <n v="5144209.5999999996"/>
    <m/>
    <n v="0"/>
    <n v="0"/>
    <n v="0"/>
  </r>
  <r>
    <s v="1.123"/>
    <x v="0"/>
    <x v="0"/>
    <x v="0"/>
    <s v="Suministro e instalación de rejilla para sumidero continuo, en Angulo metálico de 1 1/2&quot; x 3/16&quot;, ancho=0.25m. No incluye pintura ni anticorrosivo"/>
    <s v="ML"/>
    <n v="10"/>
    <n v="336882"/>
    <n v="64008"/>
    <n v="400890"/>
    <n v="4008900"/>
    <m/>
    <n v="0"/>
    <n v="0"/>
    <n v="0"/>
  </r>
  <r>
    <s v="1.124"/>
    <x v="0"/>
    <x v="0"/>
    <x v="0"/>
    <s v="Suministro e instalación de adoquín espesor hasta 20mm de caucho. Incluye armado e instalación mediante resina industrial PL 285."/>
    <s v="M2"/>
    <n v="15"/>
    <n v="227048.64"/>
    <n v="43139"/>
    <n v="270187.64"/>
    <n v="4052814.6"/>
    <m/>
    <n v="0"/>
    <n v="0"/>
    <n v="0"/>
  </r>
  <r>
    <s v="1.125"/>
    <x v="0"/>
    <x v="0"/>
    <x v="0"/>
    <s v="Muro en bloque No.5 de 15 cm"/>
    <s v="M2"/>
    <n v="40"/>
    <n v="58565.051999999996"/>
    <n v="11127"/>
    <n v="69692.051999999996"/>
    <n v="2787682.08"/>
    <m/>
    <n v="0"/>
    <n v="0"/>
    <n v="0"/>
  </r>
  <r>
    <s v="1.126"/>
    <x v="0"/>
    <x v="0"/>
    <x v="0"/>
    <s v="Muro en drywall 1 cara, incluye pintura de acabado"/>
    <s v="M2"/>
    <n v="30"/>
    <n v="109277.53200000001"/>
    <n v="20763"/>
    <n v="130040.53200000001"/>
    <n v="3901215.96"/>
    <m/>
    <n v="0"/>
    <n v="0"/>
    <n v="0"/>
  </r>
  <r>
    <s v="1.127"/>
    <x v="0"/>
    <x v="0"/>
    <x v="0"/>
    <s v="Muro en drywall doble cara, incluye estructura y masillada  "/>
    <s v="M2"/>
    <n v="50"/>
    <n v="160098.12"/>
    <n v="30419"/>
    <n v="190517.12"/>
    <n v="9525856"/>
    <m/>
    <n v="0"/>
    <n v="0"/>
    <n v="0"/>
  </r>
  <r>
    <s v="1.128"/>
    <x v="0"/>
    <x v="0"/>
    <x v="0"/>
    <s v="Muro en superboard 1 cara , incluye pintura de acabado"/>
    <s v="M2"/>
    <n v="40"/>
    <n v="141220.71600000001"/>
    <n v="26832"/>
    <n v="168052.71600000001"/>
    <n v="6722108.6400000006"/>
    <m/>
    <n v="0"/>
    <n v="0"/>
    <n v="0"/>
  </r>
  <r>
    <s v="1.129"/>
    <x v="0"/>
    <x v="0"/>
    <x v="0"/>
    <s v="Muro en superboard doble cara, incluye estructura y masillada  "/>
    <s v="M2"/>
    <n v="30"/>
    <n v="171318.42"/>
    <n v="32550"/>
    <n v="203868.42"/>
    <n v="6116052.6000000006"/>
    <m/>
    <n v="0"/>
    <n v="0"/>
    <n v="0"/>
  </r>
  <r>
    <s v="1.130"/>
    <x v="0"/>
    <x v="0"/>
    <x v="0"/>
    <s v="Regatas en muros (Incluye retiro material)"/>
    <s v="ML"/>
    <n v="90"/>
    <n v="18354.335999999999"/>
    <n v="3487"/>
    <n v="21841.335999999999"/>
    <n v="1965720.24"/>
    <m/>
    <n v="0"/>
    <n v="0"/>
    <n v="0"/>
  </r>
  <r>
    <s v="1.131"/>
    <x v="0"/>
    <x v="0"/>
    <x v="0"/>
    <s v="Pañete o revoque sobre muros"/>
    <s v="M2"/>
    <n v="80"/>
    <n v="40791.660000000003"/>
    <n v="7750"/>
    <n v="48541.66"/>
    <n v="3883332.8000000003"/>
    <m/>
    <n v="0"/>
    <n v="0"/>
    <n v="0"/>
  </r>
  <r>
    <s v="1.132"/>
    <x v="0"/>
    <x v="0"/>
    <x v="0"/>
    <s v="Filos y Dilataciones "/>
    <s v="ML"/>
    <n v="250"/>
    <n v="8482.655999999999"/>
    <n v="1612"/>
    <n v="10094.655999999999"/>
    <n v="2523663.9999999995"/>
    <m/>
    <n v="0"/>
    <n v="0"/>
    <n v="0"/>
  </r>
  <r>
    <s v="1.133"/>
    <x v="0"/>
    <x v="0"/>
    <x v="0"/>
    <s v="Pañetes carteras, filos o similares "/>
    <s v="ML"/>
    <n v="300"/>
    <n v="15704.052"/>
    <n v="2984"/>
    <n v="18688.052"/>
    <n v="5606415.5999999996"/>
    <m/>
    <n v="0"/>
    <n v="0"/>
    <n v="0"/>
  </r>
  <r>
    <s v="1.134"/>
    <x v="0"/>
    <x v="0"/>
    <x v="0"/>
    <s v="Resane de regatas en muro filos o dilataciones"/>
    <s v="ML"/>
    <n v="200"/>
    <n v="20533.968000000001"/>
    <n v="3901"/>
    <n v="24434.968000000001"/>
    <n v="4886993.6000000006"/>
    <m/>
    <n v="0"/>
    <n v="0"/>
    <n v="0"/>
  </r>
  <r>
    <s v="1.135"/>
    <x v="0"/>
    <x v="0"/>
    <x v="0"/>
    <s v="Suministro e instalación de ángulo en aluminio (esquinero)"/>
    <s v="ML"/>
    <n v="200"/>
    <n v="52956.54"/>
    <n v="10062"/>
    <n v="63018.54"/>
    <n v="12603708"/>
    <m/>
    <n v="0"/>
    <n v="0"/>
    <n v="0"/>
  </r>
  <r>
    <s v="1.136"/>
    <x v="0"/>
    <x v="0"/>
    <x v="0"/>
    <s v="Suministro y aplicación de mezcla adherente acronal en muros y cielo a tres manos"/>
    <s v="M2"/>
    <n v="500"/>
    <n v="26973.491999999998"/>
    <n v="5125"/>
    <n v="32098.491999999998"/>
    <n v="16049246"/>
    <m/>
    <n v="0"/>
    <n v="0"/>
    <n v="0"/>
  </r>
  <r>
    <s v="1.137"/>
    <x v="0"/>
    <x v="0"/>
    <x v="0"/>
    <s v="Instalación de cinta malla para cubrimiento y resane de grietas en superficies a pintar"/>
    <s v="ML"/>
    <n v="300"/>
    <n v="8840.8320000000003"/>
    <n v="1680"/>
    <n v="10520.832"/>
    <n v="3156249.6"/>
    <m/>
    <n v="0"/>
    <n v="0"/>
    <n v="0"/>
  </r>
  <r>
    <s v="1.138"/>
    <x v="0"/>
    <x v="0"/>
    <x v="0"/>
    <s v="Estuco en cielos incluye resanes"/>
    <s v="M2"/>
    <n v="500"/>
    <n v="19672.38"/>
    <n v="3738"/>
    <n v="23410.38"/>
    <n v="11705190"/>
    <m/>
    <n v="0"/>
    <n v="0"/>
    <n v="0"/>
  </r>
  <r>
    <s v="1.139"/>
    <x v="0"/>
    <x v="0"/>
    <x v="0"/>
    <s v="Estuco en muros incluye resanes"/>
    <s v="M2"/>
    <n v="100"/>
    <n v="25153.128000000001"/>
    <n v="4779"/>
    <n v="29932.128000000001"/>
    <n v="2993212.8000000003"/>
    <m/>
    <n v="0"/>
    <n v="0"/>
    <n v="0"/>
  </r>
  <r>
    <s v="1.140"/>
    <x v="0"/>
    <x v="0"/>
    <x v="0"/>
    <s v="Instalación de repisas"/>
    <s v="UND"/>
    <n v="60"/>
    <n v="38961.468000000001"/>
    <n v="7403"/>
    <n v="46364.468000000001"/>
    <n v="2781868.08"/>
    <m/>
    <n v="0"/>
    <n v="0"/>
    <n v="0"/>
  </r>
  <r>
    <s v="1.141"/>
    <x v="0"/>
    <x v="0"/>
    <x v="0"/>
    <s v="Instalación de avisos"/>
    <s v="UND"/>
    <n v="100"/>
    <n v="35064.120000000003"/>
    <n v="6662"/>
    <n v="41726.120000000003"/>
    <n v="4172612.0000000005"/>
    <m/>
    <n v="0"/>
    <n v="0"/>
    <n v="0"/>
  </r>
  <r>
    <s v="1.142"/>
    <x v="0"/>
    <x v="0"/>
    <x v="0"/>
    <s v="Suministro e instalación de pie de amigos"/>
    <s v="UND"/>
    <n v="100"/>
    <n v="19651.632000000001"/>
    <n v="3734"/>
    <n v="23385.632000000001"/>
    <n v="2338563.2000000002"/>
    <m/>
    <n v="0"/>
    <n v="0"/>
    <n v="0"/>
  </r>
  <r>
    <s v="1.143"/>
    <x v="0"/>
    <x v="0"/>
    <x v="0"/>
    <s v="Anclaje de cartelera, tablero, letreros, reloj o similares. incluye elementos de fijación"/>
    <s v="UND"/>
    <n v="150"/>
    <n v="17203.367999999999"/>
    <n v="3269"/>
    <n v="20472.367999999999"/>
    <n v="3070855.1999999997"/>
    <m/>
    <n v="0"/>
    <n v="0"/>
    <n v="0"/>
  </r>
  <r>
    <s v="1.144"/>
    <x v="0"/>
    <x v="0"/>
    <x v="0"/>
    <s v="Anclaje a muro de estantes, locker o muebles, incluye soportes metálicos"/>
    <s v="UND"/>
    <n v="80"/>
    <n v="32480.448"/>
    <n v="6171"/>
    <n v="38651.448000000004"/>
    <n v="3092115.8400000003"/>
    <m/>
    <n v="0"/>
    <n v="0"/>
    <n v="0"/>
  </r>
  <r>
    <s v="1.145"/>
    <x v="0"/>
    <x v="0"/>
    <x v="0"/>
    <s v="Anclajes estructurales para muros en mampostería"/>
    <s v="ML"/>
    <n v="30"/>
    <n v="72865.884000000005"/>
    <n v="13845"/>
    <n v="86710.884000000005"/>
    <n v="2601326.52"/>
    <m/>
    <n v="0"/>
    <n v="0"/>
    <n v="0"/>
  </r>
  <r>
    <s v="1.146"/>
    <x v="0"/>
    <x v="0"/>
    <x v="0"/>
    <s v="Suministro e instalacion de guardacamillas en RH de 1.5mm color blanco. Incluye cordoneado de silicona para sello de junta, tapa tornillos instalado con silicona para mayor adhesion, cantos rigidos y todos los elementos necesarios para su correcta instalacion"/>
    <s v="ML"/>
    <n v="15"/>
    <n v="88581.948000000004"/>
    <n v="16831"/>
    <n v="105412.948"/>
    <n v="1581194.22"/>
    <m/>
    <n v="0"/>
    <n v="0"/>
    <n v="0"/>
  </r>
  <r>
    <s v="1.147"/>
    <x v="0"/>
    <x v="0"/>
    <x v="0"/>
    <s v="Suministro e instalación de guarda camilla en PVC de 15cm. Incluye punteras y elementos de fijación."/>
    <s v="ML"/>
    <n v="50"/>
    <n v="145049.26800000001"/>
    <n v="27559"/>
    <n v="172608.26800000001"/>
    <n v="8630413.4000000004"/>
    <m/>
    <n v="0"/>
    <n v="0"/>
    <n v="0"/>
  </r>
  <r>
    <s v="1.148"/>
    <x v="0"/>
    <x v="0"/>
    <x v="0"/>
    <s v="Mesón en grano vaciado en sitio hasta 0.76m de ancho"/>
    <s v="ML"/>
    <n v="15"/>
    <n v="734590.58400000003"/>
    <n v="139572"/>
    <n v="874162.58400000003"/>
    <n v="13112438.76"/>
    <m/>
    <n v="0"/>
    <n v="0"/>
    <n v="0"/>
  </r>
  <r>
    <s v="1.149"/>
    <x v="0"/>
    <x v="0"/>
    <x v="0"/>
    <s v="suministro e instalación de mesón en acero inoxidable 304, calibre 18, con salpicadero y rebordes antiderrame, incluye patas en tubo en acero inoxidable de 2&quot; y 1 entrepaño"/>
    <s v="ML"/>
    <n v="15"/>
    <n v="1528756.32"/>
    <n v="290464"/>
    <n v="1819220.32"/>
    <n v="27288304.800000001"/>
    <m/>
    <n v="0"/>
    <n v="0"/>
    <n v="0"/>
  </r>
  <r>
    <s v="1.150"/>
    <x v="0"/>
    <x v="0"/>
    <x v="0"/>
    <s v="Fabricación de pocetas en mesones nuevos de acero inoxidable 304 calibre 18"/>
    <s v="UND"/>
    <n v="10"/>
    <n v="515954.712"/>
    <n v="98031"/>
    <n v="613985.71200000006"/>
    <n v="6139857.120000001"/>
    <m/>
    <n v="0"/>
    <n v="0"/>
    <n v="0"/>
  </r>
  <r>
    <s v="1.151"/>
    <x v="0"/>
    <x v="0"/>
    <x v="0"/>
    <s v="Lavamanos manos libres en acero inoxidable - incluye acondicionamiento de punto hidráulico y sanitario - Pedestal en acero inoxidable, pedal manos libres, grifería cuello de ganzo tipo importación"/>
    <s v="UND"/>
    <n v="15"/>
    <n v="2810215.0439999998"/>
    <n v="533941"/>
    <n v="3344156.0439999998"/>
    <n v="50162340.659999996"/>
    <m/>
    <n v="0"/>
    <n v="0"/>
    <n v="0"/>
  </r>
  <r>
    <s v="1.152"/>
    <x v="0"/>
    <x v="0"/>
    <x v="0"/>
    <s v="Suministro e instalación de barra de seguridad en acero inoxidable para baño discapacitado en muro"/>
    <s v="UND"/>
    <n v="8"/>
    <n v="239188.40400000001"/>
    <n v="45446"/>
    <n v="284634.40399999998"/>
    <n v="2277075.2319999998"/>
    <m/>
    <n v="0"/>
    <n v="0"/>
    <n v="0"/>
  </r>
  <r>
    <s v="1.153"/>
    <x v="0"/>
    <x v="0"/>
    <x v="0"/>
    <s v="Suministro e instalación de barra de seguridad piso a muro en acero inoxidable para baño discapacitados"/>
    <s v="UND"/>
    <n v="15"/>
    <n v="394831.16399999999"/>
    <n v="75018"/>
    <n v="469849.16399999999"/>
    <n v="7047737.46"/>
    <m/>
    <n v="0"/>
    <n v="0"/>
    <n v="0"/>
  </r>
  <r>
    <s v="1.154"/>
    <x v="0"/>
    <x v="0"/>
    <x v="0"/>
    <s v="Suministro e instalación de pasamanos en acero inoxidable en tubo redondo hueco de 1 1/2&quot; de diámetro - continuo, con sus respectivos flanches y tapaflanches de lujo y todos los elementos necesarios para su fijación"/>
    <s v="ML"/>
    <n v="20"/>
    <n v="294054.85200000001"/>
    <n v="55870"/>
    <n v="349924.85200000001"/>
    <n v="6998497.04"/>
    <m/>
    <n v="0"/>
    <n v="0"/>
    <n v="0"/>
  </r>
  <r>
    <s v="1.155"/>
    <x v="0"/>
    <x v="0"/>
    <x v="0"/>
    <s v="Cielo raso en drywall, incluye estructura y acabado"/>
    <s v="M2"/>
    <n v="700"/>
    <n v="92537.172000000006"/>
    <n v="17582"/>
    <n v="110119.17200000001"/>
    <n v="77083420.400000006"/>
    <m/>
    <n v="0"/>
    <n v="0"/>
    <n v="0"/>
  </r>
  <r>
    <s v="1.156"/>
    <x v="0"/>
    <x v="0"/>
    <x v="0"/>
    <s v="Cielo raso en superboard, incluye estructura y acabado"/>
    <s v="M2"/>
    <n v="200"/>
    <n v="94068.156000000003"/>
    <n v="17873"/>
    <n v="111941.156"/>
    <n v="22388231.199999999"/>
    <m/>
    <n v="0"/>
    <n v="0"/>
    <n v="0"/>
  </r>
  <r>
    <s v="1.157"/>
    <x v="0"/>
    <x v="0"/>
    <x v="0"/>
    <s v="Apertura de registros 0,60 x 0,60"/>
    <s v="UND"/>
    <n v="30"/>
    <n v="58317.167999999998"/>
    <n v="11080"/>
    <n v="69397.168000000005"/>
    <n v="2081915.04"/>
    <m/>
    <n v="0"/>
    <n v="0"/>
    <n v="0"/>
  </r>
  <r>
    <s v="1.158"/>
    <x v="0"/>
    <x v="0"/>
    <x v="0"/>
    <s v="Apertura de registros 0,30 x 0,30"/>
    <s v="UND"/>
    <n v="30"/>
    <n v="48598.368000000002"/>
    <n v="9234"/>
    <n v="57832.368000000002"/>
    <n v="1734971.04"/>
    <m/>
    <n v="0"/>
    <n v="0"/>
    <n v="0"/>
  </r>
  <r>
    <s v="1.159"/>
    <x v="0"/>
    <x v="0"/>
    <x v="0"/>
    <s v="Suministro e instalación marco de aluminio para lámpara 0,60m x 0,60m, o 1,20m x 0,30m"/>
    <s v="UND"/>
    <n v="80"/>
    <n v="56204.148000000001"/>
    <n v="10679"/>
    <n v="66883.148000000001"/>
    <n v="5350651.84"/>
    <m/>
    <n v="0"/>
    <n v="0"/>
    <n v="0"/>
  </r>
  <r>
    <s v="1.160"/>
    <x v="0"/>
    <x v="0"/>
    <x v="0"/>
    <s v="Suministro e instalación marco de aluminio para registro 15x15 a 40x40"/>
    <s v="UND"/>
    <n v="80"/>
    <n v="31120.907999999999"/>
    <n v="5913"/>
    <n v="37033.907999999996"/>
    <n v="2962712.6399999997"/>
    <m/>
    <n v="0"/>
    <n v="0"/>
    <n v="0"/>
  </r>
  <r>
    <s v="1.161"/>
    <x v="0"/>
    <x v="0"/>
    <x v="0"/>
    <s v="Cubierta en policarbonato e=8mm. Incluye conector, remate en U, cinta de ventilación, cinta selladora y todos los elementos necesarios para su correcta instalación"/>
    <s v="M2"/>
    <n v="30"/>
    <n v="148929.144"/>
    <n v="28297"/>
    <n v="177226.144"/>
    <n v="5316784.32"/>
    <m/>
    <n v="0"/>
    <n v="0"/>
    <n v="0"/>
  </r>
  <r>
    <s v="1.162"/>
    <x v="0"/>
    <x v="0"/>
    <x v="0"/>
    <s v="Cubierta en teja canal de asbesto cemento (No incluye estructura)"/>
    <s v="M2"/>
    <n v="15"/>
    <n v="112505.484"/>
    <n v="21376"/>
    <n v="133881.484"/>
    <n v="2008222.26"/>
    <m/>
    <n v="0"/>
    <n v="0"/>
    <n v="0"/>
  </r>
  <r>
    <s v="1.163"/>
    <x v="0"/>
    <x v="0"/>
    <x v="0"/>
    <s v="Cubierta traslúcida ajover (No incluye estructura)"/>
    <s v="M2"/>
    <n v="40"/>
    <n v="83040.047999999995"/>
    <n v="15778"/>
    <n v="98818.047999999995"/>
    <n v="3952721.9199999999"/>
    <m/>
    <n v="0"/>
    <n v="0"/>
    <n v="0"/>
  </r>
  <r>
    <s v="1.164"/>
    <x v="0"/>
    <x v="0"/>
    <x v="0"/>
    <s v="Suministro e instalación de teja tipo zinc Calibre 33"/>
    <s v="M2"/>
    <n v="50"/>
    <n v="62614.188000000002"/>
    <n v="11897"/>
    <n v="74511.187999999995"/>
    <n v="3725559.4"/>
    <m/>
    <n v="0"/>
    <n v="0"/>
    <n v="0"/>
  </r>
  <r>
    <s v="1.165"/>
    <x v="0"/>
    <x v="0"/>
    <x v="0"/>
    <s v="Desmonte de cubierta tipo Domo en acrílico modulado. Incluye retiro y trasiego hasta acopio dentro del hospital"/>
    <s v="UND"/>
    <n v="200"/>
    <n v="5278.7280000000001"/>
    <n v="1003"/>
    <n v="6281.7280000000001"/>
    <n v="1256345.6000000001"/>
    <m/>
    <n v="0"/>
    <n v="0"/>
    <n v="0"/>
  </r>
  <r>
    <s v="1.166"/>
    <x v="0"/>
    <x v="0"/>
    <x v="0"/>
    <s v="Construcción de tapa en poliéster reforzado en fibra de vidrio (PRFV) de tres capas para tanque de almacenamiento de agua potable con refuerzo en acero."/>
    <s v="M2"/>
    <n v="8"/>
    <n v="650902.98"/>
    <n v="123672"/>
    <n v="774574.98"/>
    <n v="6196599.8399999999"/>
    <m/>
    <n v="0"/>
    <n v="0"/>
    <n v="0"/>
  </r>
  <r>
    <s v="1.167"/>
    <x v="0"/>
    <x v="0"/>
    <x v="0"/>
    <s v="Impermeabilización de cubiertas con manto foil, Fiberglass o de similar calidad"/>
    <s v="M2"/>
    <n v="500"/>
    <n v="74313.876000000004"/>
    <n v="14120"/>
    <n v="88433.876000000004"/>
    <n v="44216938"/>
    <m/>
    <n v="0"/>
    <n v="0"/>
    <n v="0"/>
  </r>
  <r>
    <s v="1.168"/>
    <x v="0"/>
    <x v="0"/>
    <x v="0"/>
    <s v="Impermeabilización y emboquillado de bajantes, incluye limpieza reparación de soporte, aplicación de sistema manto en obra y sello bituminoso"/>
    <s v="UND"/>
    <n v="20"/>
    <n v="90889.343999999997"/>
    <n v="17269"/>
    <n v="108158.344"/>
    <n v="2163166.88"/>
    <m/>
    <n v="0"/>
    <n v="0"/>
    <n v="0"/>
  </r>
  <r>
    <s v="1.169"/>
    <x v="0"/>
    <x v="0"/>
    <x v="0"/>
    <s v="Suministro e Instalación de canal en lamina galvanizada calibre 24, desarrollo 0.50m, con tapa ruana, incluye: aplicación pintura anticorrosiva y dos manos en esmalte, base o estructura de apoyo en toda su longitud"/>
    <s v="ML"/>
    <n v="30"/>
    <n v="96349.343999999997"/>
    <n v="18306"/>
    <n v="114655.344"/>
    <n v="3439660.32"/>
    <m/>
    <n v="0"/>
    <n v="0"/>
    <n v="0"/>
  </r>
  <r>
    <s v="1.170"/>
    <x v="0"/>
    <x v="0"/>
    <x v="0"/>
    <s v="Reparación de canales en lámina galvanizada"/>
    <s v="ML"/>
    <n v="15"/>
    <n v="34106.436000000002"/>
    <n v="6480"/>
    <n v="40586.436000000002"/>
    <n v="608796.54"/>
    <m/>
    <n v="0"/>
    <n v="0"/>
    <n v="0"/>
  </r>
  <r>
    <s v="1.171"/>
    <x v="0"/>
    <x v="0"/>
    <x v="0"/>
    <s v="Reparación de domos de cubierta en acrílico"/>
    <s v="UND"/>
    <n v="12"/>
    <n v="71126.327999999994"/>
    <n v="13514"/>
    <n v="84640.327999999994"/>
    <n v="1015683.936"/>
    <m/>
    <n v="0"/>
    <n v="0"/>
    <n v="0"/>
  </r>
  <r>
    <s v="1.172"/>
    <x v="0"/>
    <x v="0"/>
    <x v="0"/>
    <s v="Reparación de elementos estructurales (viguetas) bajo placa en concreto"/>
    <s v="ML"/>
    <n v="40"/>
    <n v="46986.576000000001"/>
    <n v="8927"/>
    <n v="55913.576000000001"/>
    <n v="2236543.04"/>
    <m/>
    <n v="0"/>
    <n v="0"/>
    <n v="0"/>
  </r>
  <r>
    <s v="1.173"/>
    <x v="0"/>
    <x v="0"/>
    <x v="0"/>
    <s v="Reparación y mantenimiento general de estructura metálica. Incluye: limpieza, lijado, raspado y retiro de oxido, aplicación de pintóxido, masillado mediante resina epóxica, aplicación de imprimante para metal"/>
    <s v="ML"/>
    <n v="45"/>
    <n v="32377.8"/>
    <n v="6152"/>
    <n v="38529.800000000003"/>
    <n v="1733841.0000000002"/>
    <m/>
    <n v="0"/>
    <n v="0"/>
    <n v="0"/>
  </r>
  <r>
    <s v="1.174"/>
    <x v="0"/>
    <x v="0"/>
    <x v="0"/>
    <s v="Refuerzo de estructura metálica en arco de platina de 2&quot;x3/16&quot; y tubular rectangular de10cm x 4cm cal 18 para soporte de policarbonato debidamente instalado. Ancho hasta 2.40m"/>
    <s v="ML"/>
    <n v="24"/>
    <n v="103518.32399999999"/>
    <n v="19668"/>
    <n v="123186.32399999999"/>
    <n v="2956471.7759999996"/>
    <m/>
    <n v="0"/>
    <n v="0"/>
    <n v="0"/>
  </r>
  <r>
    <s v="1.175"/>
    <x v="0"/>
    <x v="0"/>
    <x v="0"/>
    <s v="Corte y/o cambio, así como adición de tubo cuadrado de 10cm x 10cm o 10 x 4cm en estructura metálica, Incluye corte, ensamble mediante soldadura eléctrica, retiro de elementos sobrantes con disposición en acopio dentro de las instalaciones del hospital"/>
    <s v="ML"/>
    <n v="30"/>
    <n v="70810.740000000005"/>
    <n v="13454"/>
    <n v="84264.74"/>
    <n v="2527942.2000000002"/>
    <m/>
    <n v="0"/>
    <n v="0"/>
    <n v="0"/>
  </r>
  <r>
    <s v="1.176"/>
    <x v="0"/>
    <x v="0"/>
    <x v="0"/>
    <s v="Estructura metálica en tubo cuadrado de 10cm x 10cm cal 18 incluye correas de 10cm x 4cm cal 18. H total estructura = 2.8m y ancho 2.38m, anclajes de columnas a piso, ensamble a la estructura principal existente"/>
    <s v="ML"/>
    <n v="20"/>
    <n v="437521.81199999998"/>
    <n v="83129"/>
    <n v="520650.81199999998"/>
    <n v="10413016.24"/>
    <m/>
    <n v="0"/>
    <n v="0"/>
    <n v="0"/>
  </r>
  <r>
    <s v="1.177"/>
    <x v="0"/>
    <x v="0"/>
    <x v="0"/>
    <s v="Suministro de espuma expansiva tipo Sika Boom para sello de superficie. Incluye limpieza de superficie"/>
    <s v="UND"/>
    <n v="10"/>
    <n v="55666.883999999998"/>
    <n v="10577"/>
    <n v="66243.883999999991"/>
    <n v="662438.83999999985"/>
    <m/>
    <n v="0"/>
    <n v="0"/>
    <n v="0"/>
  </r>
  <r>
    <s v="1.178"/>
    <x v="0"/>
    <x v="0"/>
    <x v="0"/>
    <s v="Cambio de cierre puerta hidráulica de piso. Incluye desmonte de puerta, muerto en mortero para anclaje y nivelación de caja e instalación, montaje nuevamente de puerta, pruebas de funcionamiento y todos los elementos necesarios para su correcto funcionamiento"/>
    <s v="UND"/>
    <n v="5"/>
    <n v="849357.6"/>
    <n v="161378"/>
    <n v="1010735.6"/>
    <n v="5053678"/>
    <m/>
    <n v="0"/>
    <n v="0"/>
    <n v="0"/>
  </r>
  <r>
    <s v="1.179"/>
    <x v="0"/>
    <x v="0"/>
    <x v="0"/>
    <s v="Suministro e instalación de brazo hidráulico para puerta"/>
    <s v="UND"/>
    <n v="8"/>
    <n v="289051.30800000002"/>
    <n v="54920"/>
    <n v="343971.30800000002"/>
    <n v="2751770.4640000002"/>
    <m/>
    <n v="0"/>
    <n v="0"/>
    <n v="0"/>
  </r>
  <r>
    <s v="1.180"/>
    <x v="0"/>
    <x v="0"/>
    <x v="0"/>
    <s v="Ajuste de bisagra, cerradura o similar de puerta sencilla "/>
    <s v="UND"/>
    <n v="70"/>
    <n v="14585.844000000001"/>
    <n v="2771"/>
    <n v="17356.844000000001"/>
    <n v="1214979.08"/>
    <m/>
    <n v="0"/>
    <n v="0"/>
    <n v="0"/>
  </r>
  <r>
    <s v="1.181"/>
    <x v="0"/>
    <x v="0"/>
    <x v="0"/>
    <s v="Suministro e instalación de marco de 3&quot; x 1&quot; en aluminio color analoc y puerta tubular de 1 1/2&quot; x 1 1/2&quot; con pisa vidrio curvo y vidrio frozen altura hasta 2.10 y ancho hasta 1.10"/>
    <s v="UND"/>
    <n v="10"/>
    <n v="1204377.72"/>
    <n v="228832"/>
    <n v="1433209.72"/>
    <n v="14332097.199999999"/>
    <m/>
    <n v="0"/>
    <n v="0"/>
    <n v="0"/>
  </r>
  <r>
    <s v="1.182"/>
    <x v="0"/>
    <x v="0"/>
    <x v="0"/>
    <s v="Suministro e instalación puerta metálica entamborada de 2 hojas cal. 18 con persiana superior en ambas hojas, 1.17m x 2.50m. Incluye traslado a sitio de instalación, falleba, pasador, acabado en esmalte y marco en perfil tipo tacón de 1 1/2&quot; x 3&quot; cal. 16"/>
    <s v="UND"/>
    <n v="10"/>
    <n v="1483281.0719999999"/>
    <n v="281823"/>
    <n v="1765104.0719999999"/>
    <n v="17651040.719999999"/>
    <m/>
    <n v="0"/>
    <n v="0"/>
    <n v="0"/>
  </r>
  <r>
    <s v="1.183"/>
    <x v="0"/>
    <x v="0"/>
    <x v="0"/>
    <s v="Suministro e instalación de puerta entamborada metálica, incluye pintura en esmalte por ambas caras hasta 1.5 m de ancho x 2.10 de alto, marco y agujero para chapa"/>
    <s v="UND"/>
    <n v="8"/>
    <n v="1820737.4639999999"/>
    <n v="345940"/>
    <n v="2166677.4639999997"/>
    <n v="17333419.711999997"/>
    <m/>
    <n v="0"/>
    <n v="0"/>
    <n v="0"/>
  </r>
  <r>
    <s v="1.184"/>
    <x v="0"/>
    <x v="0"/>
    <x v="0"/>
    <s v="Suministro e instalación de puerta entamborada metálica tipo vaivén de 2 hojas hasta 1.65 m de ancho x 2.10 de alto para área quirúrgica. Incluye estructura de refuerzo para impactos de camillas, instalación mediante pivotes machos y hembras, mirilla doble cristal; pintura electrostática"/>
    <s v="UND"/>
    <n v="8"/>
    <n v="2772839.16"/>
    <n v="526839"/>
    <n v="3299678.16"/>
    <n v="26397425.280000001"/>
    <m/>
    <n v="0"/>
    <n v="0"/>
    <n v="0"/>
  </r>
  <r>
    <s v="1.185"/>
    <x v="0"/>
    <x v="0"/>
    <x v="0"/>
    <s v="Suministro e instalación de puerta metálica cal. 18, 1.0m x 2,10m, entamborada y acabado en pintura electrostática color blanco. Incluye pivotes y todos los elementos necesarios para su correcta instalación y funcionamiento"/>
    <s v="UND"/>
    <n v="8"/>
    <n v="1159185.3"/>
    <n v="220245"/>
    <n v="1379430.3"/>
    <n v="11035442.4"/>
    <m/>
    <n v="0"/>
    <n v="0"/>
    <n v="0"/>
  </r>
  <r>
    <s v="1.186"/>
    <x v="0"/>
    <x v="0"/>
    <x v="0"/>
    <s v="Suministro e instalación de puerta metálica cal. 18, 1,10m x 2,10m, estructura en dos cuerpos con bandeja central de despacho reclinable, acabado en pintura electrostática color blanco. Incluye bisagras y todos los elementos necesarios para su correcto funcionamiento"/>
    <s v="UND"/>
    <n v="6"/>
    <n v="1216816.692"/>
    <n v="231195"/>
    <n v="1448011.692"/>
    <n v="8688070.1520000007"/>
    <m/>
    <n v="0"/>
    <n v="0"/>
    <n v="0"/>
  </r>
  <r>
    <s v="1.187"/>
    <x v="0"/>
    <x v="0"/>
    <x v="0"/>
    <s v="Suministro e instalacion de puerta en RH hasta 1.2m. Incluye bisagras y chapa tipo manija o pomo."/>
    <s v="UND"/>
    <n v="40"/>
    <n v="1051020.5160000001"/>
    <n v="199694"/>
    <n v="1250714.5160000001"/>
    <n v="50028580.640000001"/>
    <m/>
    <n v="0"/>
    <n v="0"/>
    <n v="0"/>
  </r>
  <r>
    <s v="1.188"/>
    <x v="0"/>
    <x v="0"/>
    <x v="0"/>
    <s v="Suministro e instalacion de puerta tipo vaiven de dos hojas en vidrio templado de 10mm hasta (2.1m x 2.1m). Incluye accesorios en acero inoxidable como manija romana, chapa y porta chapa, resividor de chapa, porta falleba, tubo de 2 pulgadas calibre 18, pivotes aereos y pivotes de piso y cierra puerta hidraulico"/>
    <s v="UND"/>
    <n v="4"/>
    <n v="9842357.6160000004"/>
    <n v="1870048"/>
    <n v="11712405.616"/>
    <n v="46849622.464000002"/>
    <m/>
    <n v="0"/>
    <n v="0"/>
    <n v="0"/>
  </r>
  <r>
    <s v="1.189"/>
    <x v="0"/>
    <x v="0"/>
    <x v="0"/>
    <s v="Suministro e instalación de marco en aluminio hasta 2.1 de altura y 1m de ancho"/>
    <s v="UND"/>
    <n v="10"/>
    <n v="411554.05200000003"/>
    <n v="78195"/>
    <n v="489749.05200000003"/>
    <n v="4897490.5200000005"/>
    <m/>
    <n v="0"/>
    <n v="0"/>
    <n v="0"/>
  </r>
  <r>
    <s v="1.190"/>
    <x v="0"/>
    <x v="0"/>
    <x v="0"/>
    <s v="Reparación de puertas convencional. incluye cepillada y desmonte e instalación"/>
    <s v="UND"/>
    <n v="20"/>
    <n v="177848.58"/>
    <n v="33791"/>
    <n v="211639.58"/>
    <n v="4232791.5999999996"/>
    <m/>
    <n v="0"/>
    <n v="0"/>
    <n v="0"/>
  </r>
  <r>
    <s v="1.191"/>
    <x v="0"/>
    <x v="0"/>
    <x v="0"/>
    <s v="Reparación y ajuste de carpintería de aluminio anodizado natural para puertas y ventanas. Incluye desmonte de la anterior, perfilería para una o dos hojas, sistema 11-01, incluye vidrio, pisa vidrio curvo perfil de 2&quot; x 1&quot; con aletas hasta 2m, canal 3&quot; x 1&quot; y riel o cabezal"/>
    <s v="M2"/>
    <n v="8"/>
    <n v="628862.05200000003"/>
    <n v="119484"/>
    <n v="748346.05200000003"/>
    <n v="5986768.4160000002"/>
    <m/>
    <n v="0"/>
    <n v="0"/>
    <n v="0"/>
  </r>
  <r>
    <s v="1.192"/>
    <x v="0"/>
    <x v="0"/>
    <x v="0"/>
    <s v="Reparación y ajuste de divisiones en aluminio. Incluye desmonte de la anterior, trasiego, perfilería, remaches y todos los elementos necesarios para su correcta instalación, resistencia y funcionalidad"/>
    <s v="M2"/>
    <n v="15"/>
    <n v="241682.53200000001"/>
    <n v="45920"/>
    <n v="287602.53200000001"/>
    <n v="4314037.9800000004"/>
    <m/>
    <n v="0"/>
    <n v="0"/>
    <n v="0"/>
  </r>
  <r>
    <s v="1.193"/>
    <x v="0"/>
    <x v="0"/>
    <x v="0"/>
    <s v="Suministro e instalación de chapa de pomo en baños y oficinas tipo bola ( incluye el retiro )"/>
    <s v="UND"/>
    <n v="120"/>
    <n v="68780.712"/>
    <n v="13068"/>
    <n v="81848.712"/>
    <n v="9821845.4399999995"/>
    <m/>
    <n v="0"/>
    <n v="0"/>
    <n v="0"/>
  </r>
  <r>
    <s v="1.194"/>
    <x v="0"/>
    <x v="0"/>
    <x v="0"/>
    <s v="Suministro e instalación de chapa de manija ( incluye el retiro )"/>
    <s v="UND"/>
    <n v="25"/>
    <n v="68780.712"/>
    <n v="13068"/>
    <n v="81848.712"/>
    <n v="2046217.8"/>
    <m/>
    <n v="0"/>
    <n v="0"/>
    <n v="0"/>
  </r>
  <r>
    <s v="1.195"/>
    <x v="0"/>
    <x v="0"/>
    <x v="0"/>
    <s v="Suministro e instalación de chapas de seguridad ( incluye el retiro )"/>
    <s v="UND"/>
    <n v="15"/>
    <n v="171956.14799999999"/>
    <n v="32672"/>
    <n v="204628.14799999999"/>
    <n v="3069422.2199999997"/>
    <m/>
    <n v="0"/>
    <n v="0"/>
    <n v="0"/>
  </r>
  <r>
    <s v="1.196"/>
    <x v="0"/>
    <x v="0"/>
    <x v="0"/>
    <s v="suministro e instalación de candado"/>
    <s v="UND"/>
    <n v="30"/>
    <n v="52563.42"/>
    <n v="9987"/>
    <n v="62550.42"/>
    <n v="1876512.5999999999"/>
    <m/>
    <n v="0"/>
    <n v="0"/>
    <n v="0"/>
  </r>
  <r>
    <s v="1.197"/>
    <x v="0"/>
    <x v="0"/>
    <x v="0"/>
    <s v="Suministro e instalación de bisagras 3&quot;"/>
    <s v="UND"/>
    <n v="40"/>
    <n v="23376.444"/>
    <n v="4442"/>
    <n v="27818.444"/>
    <n v="1112737.76"/>
    <m/>
    <n v="0"/>
    <n v="0"/>
    <n v="0"/>
  </r>
  <r>
    <s v="1.198"/>
    <x v="0"/>
    <x v="0"/>
    <x v="0"/>
    <s v="Suministro e instalación bisagra de piso"/>
    <s v="UND"/>
    <n v="6"/>
    <n v="186459"/>
    <n v="35427"/>
    <n v="221886"/>
    <n v="1331316"/>
    <m/>
    <n v="0"/>
    <n v="0"/>
    <n v="0"/>
  </r>
  <r>
    <s v="1.199"/>
    <x v="0"/>
    <x v="0"/>
    <x v="0"/>
    <s v="Suministro e instalación de tope de puerta resortado"/>
    <s v="UND"/>
    <n v="40"/>
    <n v="23376.444"/>
    <n v="4442"/>
    <n v="27818.444"/>
    <n v="1112737.76"/>
    <m/>
    <n v="0"/>
    <n v="0"/>
    <n v="0"/>
  </r>
  <r>
    <s v="1.200"/>
    <x v="0"/>
    <x v="0"/>
    <x v="0"/>
    <s v="Suministro e instalación de ventana en estructura tubular de 3&quot;x1&quot; cortado a medida con soportes divisorios  en aluminio crudo. No incluye acabado ni vidrios"/>
    <s v="M2"/>
    <n v="10"/>
    <n v="586671.54"/>
    <n v="111468"/>
    <n v="698139.54"/>
    <n v="6981395.4000000004"/>
    <m/>
    <n v="0"/>
    <n v="0"/>
    <n v="0"/>
  </r>
  <r>
    <s v="1.201"/>
    <x v="0"/>
    <x v="0"/>
    <x v="0"/>
    <s v="Suministro e instalación de  ventanería en aluminio crudo sistema 38.31 fija o proyectante. Incluye sillar, cabezal, jambas, tee divisoria y marco Z. No incluye cristalería"/>
    <s v="M2"/>
    <n v="25"/>
    <n v="411099.78"/>
    <n v="78109"/>
    <n v="489208.78"/>
    <n v="12230219.5"/>
    <m/>
    <n v="0"/>
    <n v="0"/>
    <n v="0"/>
  </r>
  <r>
    <s v="1.202"/>
    <x v="0"/>
    <x v="0"/>
    <x v="0"/>
    <s v="Suministro e instalación de policarbonato de 6mm para ventanas. Incluye todos los elementos de fijación necesarios para su correcto funcionamiento"/>
    <s v="M2"/>
    <n v="2"/>
    <n v="98419.775999999998"/>
    <n v="18700"/>
    <n v="117119.776"/>
    <n v="234239.552"/>
    <m/>
    <n v="0"/>
    <n v="0"/>
    <n v="0"/>
  </r>
  <r>
    <s v="1.203"/>
    <x v="0"/>
    <x v="0"/>
    <x v="0"/>
    <s v="Mantenimiento y reparación de ventana"/>
    <s v="UND"/>
    <n v="30"/>
    <n v="82114.032000000007"/>
    <n v="15602"/>
    <n v="97716.032000000007"/>
    <n v="2931480.96"/>
    <m/>
    <n v="0"/>
    <n v="0"/>
    <n v="0"/>
  </r>
  <r>
    <s v="1.204"/>
    <x v="0"/>
    <x v="0"/>
    <x v="0"/>
    <s v="Suministro e instalación de manija para ventana"/>
    <s v="UND"/>
    <n v="20"/>
    <n v="24565.632000000001"/>
    <n v="4667"/>
    <n v="29232.632000000001"/>
    <n v="584652.64"/>
    <m/>
    <n v="0"/>
    <n v="0"/>
    <n v="0"/>
  </r>
  <r>
    <s v="1.205"/>
    <x v="0"/>
    <x v="0"/>
    <x v="0"/>
    <s v="Suministro e instalación de película polarizada para ventanas-incluye limpieza de la superficie"/>
    <s v="M2"/>
    <n v="40"/>
    <n v="80350.452000000005"/>
    <n v="15267"/>
    <n v="95617.452000000005"/>
    <n v="3824698.08"/>
    <m/>
    <n v="0"/>
    <n v="0"/>
    <n v="0"/>
  </r>
  <r>
    <s v="1.206"/>
    <x v="0"/>
    <x v="0"/>
    <x v="0"/>
    <s v="Suministro e instalación de blackout"/>
    <s v="M2"/>
    <n v="8"/>
    <n v="118584.648"/>
    <n v="22531"/>
    <n v="141115.64799999999"/>
    <n v="1128925.1839999999"/>
    <m/>
    <n v="0"/>
    <n v="0"/>
    <n v="0"/>
  </r>
  <r>
    <s v="1.207"/>
    <x v="0"/>
    <x v="0"/>
    <x v="0"/>
    <s v="Ventanilla en vidrio templado de 8 mm. Incluye accesorios en acero inoxidable tales como dilatador tipo fachada y todos los elementos necesarios para su correcta instalación"/>
    <s v="M2"/>
    <n v="6"/>
    <n v="602802.56400000001"/>
    <n v="114532"/>
    <n v="717334.56400000001"/>
    <n v="4304007.3839999996"/>
    <m/>
    <n v="0"/>
    <n v="0"/>
    <n v="0"/>
  </r>
  <r>
    <s v="1.208"/>
    <x v="0"/>
    <x v="0"/>
    <x v="0"/>
    <s v="Suministro e instalación de pisa vidrios faltantes"/>
    <s v="ML"/>
    <n v="10"/>
    <n v="13462.175999999999"/>
    <n v="2558"/>
    <n v="16020.175999999999"/>
    <n v="160201.76"/>
    <m/>
    <n v="0"/>
    <n v="0"/>
    <n v="0"/>
  </r>
  <r>
    <s v="1.209"/>
    <x v="0"/>
    <x v="0"/>
    <x v="0"/>
    <s v="Suministro e instalación de vidrio transparente de 4mm. No incluye andamios "/>
    <s v="M2"/>
    <n v="10"/>
    <n v="107141.58"/>
    <n v="20357"/>
    <n v="127498.58"/>
    <n v="1274985.8"/>
    <m/>
    <n v="0"/>
    <n v="0"/>
    <n v="0"/>
  </r>
  <r>
    <s v="1.210"/>
    <x v="0"/>
    <x v="0"/>
    <x v="0"/>
    <s v="Suministro e instalación de vidrio transparente de celosía 4mm"/>
    <s v="UND"/>
    <n v="5"/>
    <n v="7443.0720000000001"/>
    <n v="1414"/>
    <n v="8857.0720000000001"/>
    <n v="44285.36"/>
    <m/>
    <n v="0"/>
    <n v="0"/>
    <n v="0"/>
  </r>
  <r>
    <s v="1.211"/>
    <x v="0"/>
    <x v="0"/>
    <x v="0"/>
    <s v="Suministro e instalación de vidrio 4mm "/>
    <s v="UND"/>
    <n v="5"/>
    <n v="31168.955999999998"/>
    <n v="5922"/>
    <n v="37090.955999999998"/>
    <n v="185454.78"/>
    <m/>
    <n v="0"/>
    <n v="0"/>
    <n v="0"/>
  </r>
  <r>
    <s v="1.212"/>
    <x v="0"/>
    <x v="0"/>
    <x v="0"/>
    <s v="Suministro e instalación de vidrio de seguridad espesor 6mm, con película de 4 micras"/>
    <s v="M2"/>
    <n v="8"/>
    <n v="321167.02799999999"/>
    <n v="61022"/>
    <n v="382189.02799999999"/>
    <n v="3057512.2239999999"/>
    <m/>
    <n v="0"/>
    <n v="0"/>
    <n v="0"/>
  </r>
  <r>
    <s v="1.213"/>
    <x v="0"/>
    <x v="0"/>
    <x v="0"/>
    <s v="Suministro e instalación de acrílico para espaldar de sillas"/>
    <s v="ML"/>
    <n v="10"/>
    <n v="40146.288"/>
    <n v="7628"/>
    <n v="47774.288"/>
    <n v="477742.88"/>
    <m/>
    <n v="0"/>
    <n v="0"/>
    <n v="0"/>
  </r>
  <r>
    <s v="1.214"/>
    <x v="0"/>
    <x v="0"/>
    <x v="0"/>
    <s v="Suministro y aplicación Pintura tipo acrílica para exteriores , sobre revoque, color diferente o similar, hidrorepelente de primera calidad que cumpla con la norma NTC 1335. Incluye resane de grietas y adecuación de la superficie a intervenir"/>
    <s v="M2"/>
    <n v="50"/>
    <n v="46217.807999999997"/>
    <n v="8781"/>
    <n v="54998.807999999997"/>
    <n v="2749940.4"/>
    <m/>
    <n v="0"/>
    <n v="0"/>
    <n v="0"/>
  </r>
  <r>
    <s v="1.215"/>
    <x v="0"/>
    <x v="0"/>
    <x v="0"/>
    <s v="Suministro y aplicación pintura tipo vinilo para interiores, sobre estuco, de primera calidad sobre pintura existente, 2 a 3 manos. Incluye raspada, retiro de pintura en mal estado, resanes de grietas y adecuación de la superficie a intervenir"/>
    <s v="M2"/>
    <n v="600"/>
    <n v="25493.831999999999"/>
    <n v="4844"/>
    <n v="30337.831999999999"/>
    <n v="18202699.199999999"/>
    <m/>
    <n v="0"/>
    <n v="0"/>
    <n v="0"/>
  </r>
  <r>
    <s v="1.216"/>
    <x v="0"/>
    <x v="0"/>
    <x v="0"/>
    <s v="Suministro y colocación de pintura en esmalte de primera calidad sobre madera o metal. incluye adecuación de la superficie a intervenir"/>
    <s v="M2"/>
    <n v="35"/>
    <n v="25493.831999999999"/>
    <n v="4844"/>
    <n v="30337.831999999999"/>
    <n v="1061824.1199999999"/>
    <m/>
    <n v="0"/>
    <n v="0"/>
    <n v="0"/>
  </r>
  <r>
    <s v="1.217"/>
    <x v="0"/>
    <x v="0"/>
    <x v="0"/>
    <s v="Suministro y aplicación de pintura en esmalte repinte color similar"/>
    <s v="M2"/>
    <n v="35"/>
    <n v="24899.784"/>
    <n v="4731"/>
    <n v="29630.784"/>
    <n v="1037077.44"/>
    <m/>
    <n v="0"/>
    <n v="0"/>
    <n v="0"/>
  </r>
  <r>
    <s v="1.218"/>
    <x v="0"/>
    <x v="0"/>
    <x v="0"/>
    <s v="Suministro y aplicación de pintura epóxica para interiores de primera calidad sobre muros y cielos. Incluye resane de grietas y adecuación de la superficie"/>
    <s v="M2"/>
    <n v="60"/>
    <n v="53253.563999999998"/>
    <n v="10118"/>
    <n v="63371.563999999998"/>
    <n v="3802293.84"/>
    <m/>
    <n v="0"/>
    <n v="0"/>
    <n v="0"/>
  </r>
  <r>
    <s v="1.219"/>
    <x v="0"/>
    <x v="0"/>
    <x v="0"/>
    <s v="Suministro y aplicación de pintura en esmalte para  zócalo, h= 10 cm. sobre pintura existente"/>
    <s v="ML"/>
    <n v="30"/>
    <n v="15267.252"/>
    <n v="2901"/>
    <n v="18168.252"/>
    <n v="545047.56000000006"/>
    <m/>
    <n v="0"/>
    <n v="0"/>
    <n v="0"/>
  </r>
  <r>
    <s v="1.220"/>
    <x v="0"/>
    <x v="0"/>
    <x v="0"/>
    <s v="Suministro y aplicación de pintura en esmalte para rejas,  de ventanas, de fachada. incluye pintura anticorrosiva donde sea necesario"/>
    <s v="M2"/>
    <n v="20"/>
    <n v="36357.048000000003"/>
    <n v="6908"/>
    <n v="43265.048000000003"/>
    <n v="865300.96000000008"/>
    <m/>
    <n v="0"/>
    <n v="0"/>
    <n v="0"/>
  </r>
  <r>
    <s v="1.221"/>
    <x v="0"/>
    <x v="0"/>
    <x v="0"/>
    <s v="Repinte de pasamanos metálicos o similar. Incluye limpieza completa, anticorrosivo donde se requiera y pintura completa con esmalte"/>
    <s v="ML"/>
    <n v="15"/>
    <n v="19375.356"/>
    <n v="3681"/>
    <n v="23056.356"/>
    <n v="345845.33999999997"/>
    <m/>
    <n v="0"/>
    <n v="0"/>
    <n v="0"/>
  </r>
  <r>
    <s v="1.222"/>
    <x v="0"/>
    <x v="0"/>
    <x v="0"/>
    <s v="Suministro y aplicación de pintura en esmalte para alas de puertas ancho hasta 1.10 m (ambas caras)"/>
    <s v="UND"/>
    <n v="8"/>
    <n v="123808.776"/>
    <n v="23524"/>
    <n v="147332.77600000001"/>
    <n v="1178662.2080000001"/>
    <m/>
    <n v="0"/>
    <n v="0"/>
    <n v="0"/>
  </r>
  <r>
    <s v="1.223"/>
    <x v="0"/>
    <x v="0"/>
    <x v="0"/>
    <s v="Suministro y aplicación de pintura en esmalte marcos doble cara de puertas hasta 1.10 m de ancho"/>
    <s v="UND"/>
    <n v="8"/>
    <n v="84501.144"/>
    <n v="16055"/>
    <n v="100556.144"/>
    <n v="804449.152"/>
    <m/>
    <n v="0"/>
    <n v="0"/>
    <n v="0"/>
  </r>
  <r>
    <s v="1.224"/>
    <x v="0"/>
    <x v="0"/>
    <x v="0"/>
    <s v="Suministro y aplicación de pintura epóxica en alas de puertas ancho hasta 1.10 m (ambas caras) "/>
    <s v="UND"/>
    <n v="8"/>
    <n v="147389.424"/>
    <n v="28004"/>
    <n v="175393.424"/>
    <n v="1403147.392"/>
    <m/>
    <n v="0"/>
    <n v="0"/>
    <n v="0"/>
  </r>
  <r>
    <s v="1.225"/>
    <x v="0"/>
    <x v="0"/>
    <x v="0"/>
    <s v="Suministro y aplicación de Sikaflex - 1A Plus. 300 ml- incluye limpieza de superficie"/>
    <s v="ML"/>
    <n v="20"/>
    <n v="29868.383999999998"/>
    <n v="5675"/>
    <n v="35543.383999999998"/>
    <n v="710867.67999999993"/>
    <m/>
    <n v="0"/>
    <n v="0"/>
    <n v="0"/>
  </r>
  <r>
    <s v="1.226"/>
    <x v="0"/>
    <x v="0"/>
    <x v="0"/>
    <s v="Suministro y aplicación de pintura epóxica sobre media caña en muros y cielos de dos a tres manos"/>
    <s v="ML"/>
    <n v="15"/>
    <n v="36892.127999999997"/>
    <n v="7010"/>
    <n v="43902.127999999997"/>
    <n v="658531.91999999993"/>
    <m/>
    <n v="0"/>
    <n v="0"/>
    <n v="0"/>
  </r>
  <r>
    <s v="1.227"/>
    <x v="0"/>
    <x v="0"/>
    <x v="0"/>
    <s v="Suministro y aplicación de pintura en vinilo tipo 1 sobre cielo raso hasta seis (6) metros de altura"/>
    <s v="M2"/>
    <n v="100"/>
    <n v="37566.983999999997"/>
    <n v="7138"/>
    <n v="44704.983999999997"/>
    <n v="4470498.3999999994"/>
    <m/>
    <n v="0"/>
    <n v="0"/>
    <n v="0"/>
  </r>
  <r>
    <s v="1.228"/>
    <x v="0"/>
    <x v="0"/>
    <x v="0"/>
    <s v="Suministro y aplicación de pintura epóxica para interiores de primera calidad sobre pisos"/>
    <s v="M2"/>
    <n v="250"/>
    <n v="42355.404000000002"/>
    <n v="8048"/>
    <n v="50403.404000000002"/>
    <n v="12600851"/>
    <m/>
    <n v="0"/>
    <n v="0"/>
    <n v="0"/>
  </r>
  <r>
    <s v="1.229"/>
    <x v="0"/>
    <x v="0"/>
    <x v="0"/>
    <s v="Suministro y aplicación de pintura amarilla tráfico con líneas de 14cm de ancho para demarcación"/>
    <s v="ML"/>
    <n v="20"/>
    <n v="12618.06"/>
    <n v="2397"/>
    <n v="15015.06"/>
    <n v="300301.2"/>
    <m/>
    <n v="0"/>
    <n v="0"/>
    <n v="0"/>
  </r>
  <r>
    <s v="1.230"/>
    <x v="0"/>
    <x v="0"/>
    <x v="0"/>
    <s v="Suministro e instalación de cinta de demarcación cualquier color "/>
    <s v="ML"/>
    <n v="60"/>
    <n v="28802.592000000001"/>
    <n v="5472"/>
    <n v="34274.592000000004"/>
    <n v="2056475.5200000003"/>
    <m/>
    <n v="0"/>
    <n v="0"/>
    <n v="0"/>
  </r>
  <r>
    <s v="1.231"/>
    <x v="0"/>
    <x v="0"/>
    <x v="0"/>
    <s v="Suministro e instalación de cinta fotoluminiscente antideslizante. Incluye retiro de la anterior, limpieza y adecuación de la superficie a instalar"/>
    <s v="ML"/>
    <n v="25"/>
    <n v="42783.468000000001"/>
    <n v="8129"/>
    <n v="50912.468000000001"/>
    <n v="1272811.7"/>
    <m/>
    <n v="0"/>
    <n v="0"/>
    <n v="0"/>
  </r>
  <r>
    <s v="1.232"/>
    <x v="0"/>
    <x v="0"/>
    <x v="0"/>
    <s v="Reforzamiento de vigas y viguetas con Sika Carbodur S512 adherida al elemento de concreto con adhesivo epóxica Sikadur 30"/>
    <s v="ML"/>
    <n v="20"/>
    <n v="851092.78799999994"/>
    <n v="161708"/>
    <n v="1012800.7879999999"/>
    <n v="20256015.759999998"/>
    <m/>
    <n v="0"/>
    <n v="0"/>
    <n v="0"/>
  </r>
  <r>
    <s v="1.233"/>
    <x v="0"/>
    <x v="0"/>
    <x v="0"/>
    <s v="modulo andamio certificado h= 2 m=1.4x3.0 altura"/>
    <s v="M/D"/>
    <n v="100"/>
    <n v="110000"/>
    <n v="20900"/>
    <n v="130900"/>
    <n v="13090000"/>
    <m/>
    <n v="0"/>
    <n v="0"/>
    <n v="0"/>
  </r>
  <r>
    <s v="1.234"/>
    <x v="0"/>
    <x v="0"/>
    <x v="0"/>
    <s v="modulo andamio certificado pasarelas"/>
    <s v="UND"/>
    <n v="100"/>
    <n v="30000"/>
    <n v="5700"/>
    <n v="35700"/>
    <n v="3570000"/>
    <m/>
    <n v="0"/>
    <n v="0"/>
    <n v="0"/>
  </r>
  <r>
    <s v="1.235"/>
    <x v="0"/>
    <x v="0"/>
    <x v="0"/>
    <s v="Suministro e instalación de IMPERM.CANAL-LOSA MANTO 3MM FOIL ALUM"/>
    <s v="M2"/>
    <n v="400"/>
    <n v="76189.7768033108"/>
    <n v="14476"/>
    <n v="90665.7768033108"/>
    <n v="36266310.721324317"/>
    <m/>
    <n v="0"/>
    <n v="0"/>
    <n v="0"/>
  </r>
  <r>
    <s v="1.236"/>
    <x v="0"/>
    <x v="0"/>
    <x v="0"/>
    <s v="REPARACION MANTO PVC-IMPERM,DESAGUE"/>
    <s v="PTO"/>
    <n v="60"/>
    <n v="73904.434999999998"/>
    <n v="14042"/>
    <n v="87946.434999999998"/>
    <n v="5276786.0999999996"/>
    <m/>
    <n v="0"/>
    <n v="0"/>
    <n v="0"/>
  </r>
  <r>
    <s v="1.237"/>
    <x v="0"/>
    <x v="0"/>
    <x v="0"/>
    <s v="Suministro e instalación de  IMPERM.MANTO 500XT-FOIL ALUMINIO"/>
    <s v="M2"/>
    <n v="1000"/>
    <n v="47290.7995544554"/>
    <n v="8985"/>
    <n v="56275.7995544554"/>
    <n v="56275799.5544554"/>
    <m/>
    <n v="0"/>
    <n v="0"/>
    <n v="0"/>
  </r>
  <r>
    <s v="1.238"/>
    <x v="0"/>
    <x v="0"/>
    <x v="0"/>
    <s v="Suministro e instalación de  AISLAMIENTO TERMICO FRESCASA"/>
    <s v="M2"/>
    <n v="100"/>
    <n v="30164.145019272299"/>
    <n v="5731"/>
    <n v="35895.145019272299"/>
    <n v="3589514.50192723"/>
    <m/>
    <n v="0"/>
    <n v="0"/>
    <n v="0"/>
  </r>
  <r>
    <s v="1.239"/>
    <x v="0"/>
    <x v="0"/>
    <x v="0"/>
    <s v="Suministro e instalación de  SOLAPA-CINTA ADHESIVA SELLO CUBIERTA 15C"/>
    <s v="ML"/>
    <n v="200"/>
    <n v="21726.883114328801"/>
    <n v="4128"/>
    <n v="25854.883114328801"/>
    <n v="5170976.6228657598"/>
    <m/>
    <n v="0"/>
    <n v="0"/>
    <n v="0"/>
  </r>
  <r>
    <s v="1.240"/>
    <x v="0"/>
    <x v="0"/>
    <x v="0"/>
    <s v="PREPARACION SUPERFICIE-MORTERO RELLENO"/>
    <s v="M2"/>
    <n v="100"/>
    <n v="47731.874134495702"/>
    <n v="9069"/>
    <n v="56800.874134495702"/>
    <n v="5680087.4134495705"/>
    <m/>
    <n v="0"/>
    <n v="0"/>
    <n v="0"/>
  </r>
  <r>
    <s v="1.241"/>
    <x v="0"/>
    <x v="0"/>
    <x v="0"/>
    <s v="Suministro e instalación de  DOMO ACRILICO CIRCULAR-RECTANG. 65X65CM"/>
    <s v="UND"/>
    <n v="350"/>
    <n v="147979"/>
    <n v="28116"/>
    <n v="176095"/>
    <n v="61633250"/>
    <m/>
    <n v="0"/>
    <n v="0"/>
    <n v="0"/>
  </r>
  <r>
    <s v="1.242"/>
    <x v="0"/>
    <x v="0"/>
    <x v="0"/>
    <s v="Suministro e instalación de CONECTOR BASE+TAPA LAMINA POLICARBONATO"/>
    <s v="ML"/>
    <n v="240"/>
    <n v="43938.001980198002"/>
    <n v="8348"/>
    <n v="52286.001980198002"/>
    <n v="12548640.475247521"/>
    <m/>
    <n v="0"/>
    <n v="0"/>
    <n v="0"/>
  </r>
  <r>
    <s v="1.243"/>
    <x v="0"/>
    <x v="0"/>
    <x v="0"/>
    <s v="Suministro e instalación de TEJA PLASTICA ONDULADA"/>
    <s v="M2"/>
    <n v="200"/>
    <n v="35233.496168671001"/>
    <n v="6694"/>
    <n v="41927.496168671001"/>
    <n v="8385499.2337341998"/>
    <m/>
    <n v="0"/>
    <n v="0"/>
    <n v="0"/>
  </r>
  <r>
    <s v="1.244"/>
    <x v="0"/>
    <x v="0"/>
    <x v="0"/>
    <s v="Suministro e instalación de LAMINA POLICARBONATO ALVEOLAR 4MM"/>
    <s v="M2"/>
    <n v="550"/>
    <n v="65588.032429703002"/>
    <n v="12462"/>
    <n v="78050.032429703002"/>
    <n v="42927517.83633665"/>
    <m/>
    <n v="0"/>
    <n v="0"/>
    <n v="0"/>
  </r>
  <r>
    <s v="1.245"/>
    <x v="0"/>
    <x v="0"/>
    <x v="0"/>
    <s v="Suministro e instalación de TEJA POLICARBONATO TRAPEZOIDAL 82CM"/>
    <s v="M2"/>
    <n v="70"/>
    <n v="99372.398290363795"/>
    <n v="18881"/>
    <n v="118253.3982903638"/>
    <n v="8277737.8803254655"/>
    <m/>
    <n v="0"/>
    <n v="0"/>
    <n v="0"/>
  </r>
  <r>
    <s v="1.246"/>
    <x v="0"/>
    <x v="0"/>
    <x v="0"/>
    <s v="Suministro e instalación de TEJA PLASTICA TRASLUCIDA"/>
    <s v="M2"/>
    <n v="100"/>
    <n v="52948.735399999998"/>
    <n v="10060"/>
    <n v="63008.735399999998"/>
    <n v="6300873.54"/>
    <m/>
    <n v="0"/>
    <n v="0"/>
    <n v="0"/>
  </r>
  <r>
    <s v="1.247"/>
    <x v="0"/>
    <x v="0"/>
    <x v="0"/>
    <s v="Suministro e instalación de LAMINA POLICARBONATO ALVEOLAR 6MM"/>
    <s v="M2"/>
    <n v="100"/>
    <n v="105527.324535908"/>
    <n v="20050"/>
    <n v="125577.324535908"/>
    <n v="12557732.453590801"/>
    <m/>
    <n v="0"/>
    <n v="0"/>
    <n v="0"/>
  </r>
  <r>
    <s v="1.248"/>
    <x v="0"/>
    <x v="0"/>
    <x v="0"/>
    <s v="Suministro e instalación de CONECTOR TAPA LAMINA POLICARBONATO"/>
    <s v="ML"/>
    <n v="80"/>
    <n v="51805.3825"/>
    <n v="9843"/>
    <n v="61648.3825"/>
    <n v="4931870.5999999996"/>
    <m/>
    <n v="0"/>
    <n v="0"/>
    <n v="0"/>
  </r>
  <r>
    <s v="1.249"/>
    <x v="0"/>
    <x v="0"/>
    <x v="0"/>
    <s v="Suministro e instalación de LAMINA POLICARBONATO ALVEOLAR 8MM"/>
    <s v="M2"/>
    <n v="100"/>
    <n v="117126.334436898"/>
    <n v="22254"/>
    <n v="139380.334436898"/>
    <n v="13938033.443689801"/>
    <m/>
    <n v="0"/>
    <n v="0"/>
    <n v="0"/>
  </r>
  <r>
    <s v="1.250"/>
    <x v="0"/>
    <x v="0"/>
    <x v="0"/>
    <s v="Suministro e instalación de LAMINA POLICARBONATO ALVEOLAR 10MM"/>
    <s v="M2"/>
    <n v="100"/>
    <n v="139008.86909036399"/>
    <n v="26412"/>
    <n v="165420.86909036399"/>
    <n v="16542086.9090364"/>
    <m/>
    <n v="0"/>
    <n v="0"/>
    <n v="0"/>
  </r>
  <r>
    <s v="1.251"/>
    <x v="0"/>
    <x v="0"/>
    <x v="0"/>
    <s v="Suministro e instalación de CONECTOR H LAMINA POLICARBONATO A=8-10MM"/>
    <s v="ML"/>
    <n v="200"/>
    <n v="25875.475247524799"/>
    <n v="4916"/>
    <n v="30791.475247524799"/>
    <n v="6158295.04950496"/>
    <m/>
    <n v="0"/>
    <n v="0"/>
    <n v="0"/>
  </r>
  <r>
    <s v="1.252"/>
    <x v="0"/>
    <x v="0"/>
    <x v="0"/>
    <s v="Suministro e instalación de CONECTOR H LAMINA POLICARBONATO A=4- 6MM"/>
    <s v="ML"/>
    <n v="200"/>
    <n v="23981.910891089101"/>
    <n v="4557"/>
    <n v="28538.910891089101"/>
    <n v="5707782.1782178199"/>
    <m/>
    <n v="0"/>
    <n v="0"/>
    <n v="0"/>
  </r>
  <r>
    <s v="1.253"/>
    <x v="0"/>
    <x v="0"/>
    <x v="0"/>
    <s v="Suministro e instalación de TEJA UPVC"/>
    <s v="M2"/>
    <n v="100"/>
    <n v="77829.818286599097"/>
    <n v="14788"/>
    <n v="92617.818286599097"/>
    <n v="9261781.8286599088"/>
    <m/>
    <n v="0"/>
    <n v="0"/>
    <n v="0"/>
  </r>
  <r>
    <s v="1.254"/>
    <x v="0"/>
    <x v="0"/>
    <x v="0"/>
    <s v="Suministro e instalación de CABALLETE UPVC"/>
    <s v="ML"/>
    <n v="70"/>
    <n v="82964.255000000005"/>
    <n v="15763"/>
    <n v="98727.255000000005"/>
    <n v="6910907.8500000006"/>
    <m/>
    <n v="0"/>
    <n v="0"/>
    <n v="0"/>
  </r>
  <r>
    <s v="1.255"/>
    <x v="0"/>
    <x v="0"/>
    <x v="0"/>
    <s v="DESM.CUBIERTA ACRILICO-POLICARBONATO"/>
    <s v="M2"/>
    <n v="700"/>
    <n v="9409.8256759019605"/>
    <n v="1788"/>
    <n v="11197.82567590196"/>
    <n v="7838477.9731313726"/>
    <m/>
    <n v="0"/>
    <n v="0"/>
    <n v="0"/>
  </r>
  <r>
    <s v="1.256"/>
    <x v="0"/>
    <x v="0"/>
    <x v="0"/>
    <s v="Mano de obra ayudante entendido"/>
    <s v="HR"/>
    <n v="200"/>
    <n v="18192.72"/>
    <n v="3457"/>
    <n v="21649.72"/>
    <n v="4329944"/>
    <m/>
    <n v="0"/>
    <n v="0"/>
    <n v="0"/>
  </r>
  <r>
    <s v="1.257"/>
    <x v="0"/>
    <x v="0"/>
    <x v="0"/>
    <s v="Mano de obra oficial de primera"/>
    <s v="HR"/>
    <n v="100"/>
    <n v="25272.155999999999"/>
    <n v="4802"/>
    <n v="30074.155999999999"/>
    <n v="3007415.6"/>
    <m/>
    <n v="0"/>
    <n v="0"/>
    <n v="0"/>
  </r>
  <r>
    <s v="1.258"/>
    <x v="0"/>
    <x v="0"/>
    <x v="0"/>
    <s v="Revisión, Mantenimiento, Reparación Y Limpieza De Tomas De Oxigeno"/>
    <s v="UND"/>
    <n v="30"/>
    <n v="30595.655999999999"/>
    <n v="5813"/>
    <n v="36408.656000000003"/>
    <n v="1092259.6800000002"/>
    <m/>
    <n v="0"/>
    <n v="0"/>
    <n v="0"/>
  </r>
  <r>
    <s v="1.259"/>
    <x v="0"/>
    <x v="0"/>
    <x v="0"/>
    <s v="Suministro E Instalación De Toma De Oxigeno; Vacío O Aire Medicinal. Incluye Chasis, Válvula Y Escudo"/>
    <s v="UND"/>
    <n v="10"/>
    <n v="629328.33600000001"/>
    <n v="119572"/>
    <n v="748900.33600000001"/>
    <n v="7489003.3600000003"/>
    <m/>
    <n v="0"/>
    <n v="0"/>
    <n v="0"/>
  </r>
  <r>
    <s v="1.260"/>
    <x v="0"/>
    <x v="0"/>
    <x v="0"/>
    <s v="Alarma para dos o tres gases medicinales de fabricacion nacional."/>
    <s v="UND"/>
    <n v="5"/>
    <n v="3057790.0079999999"/>
    <n v="580980"/>
    <n v="3638770.0079999999"/>
    <n v="18193850.039999999"/>
    <m/>
    <n v="0"/>
    <n v="0"/>
    <n v="0"/>
  </r>
  <r>
    <s v="1.261"/>
    <x v="0"/>
    <x v="0"/>
    <x v="0"/>
    <s v="Adecuacion o cambio de caja de corte para tres gases con valvula 4 tornillos para cumplimiento de norma"/>
    <s v="UND"/>
    <n v="5"/>
    <n v="1853056.2960000001"/>
    <n v="352081"/>
    <n v="2205137.2960000001"/>
    <n v="11025686.48"/>
    <m/>
    <n v="0"/>
    <n v="0"/>
    <n v="0"/>
  </r>
  <r>
    <s v="1.262"/>
    <x v="0"/>
    <x v="0"/>
    <x v="0"/>
    <s v="Instalación de tubería de cobre tipo m - ø ½”. incluye empalme a pvc-p."/>
    <s v="ML"/>
    <n v="20"/>
    <n v="92342.796000000002"/>
    <n v="17545"/>
    <n v="109887.796"/>
    <n v="2197755.92"/>
    <m/>
    <n v="0"/>
    <n v="0"/>
    <n v="0"/>
  </r>
  <r>
    <s v="1.263"/>
    <x v="0"/>
    <x v="0"/>
    <x v="0"/>
    <s v="Manguera DISS para gas medicinal de conexión toma a valvula de 3 metros"/>
    <s v="UND"/>
    <n v="12"/>
    <n v="334043.89199999999"/>
    <n v="63468"/>
    <n v="397511.89199999999"/>
    <n v="4770142.7039999999"/>
    <m/>
    <n v="0"/>
    <n v="0"/>
    <n v="0"/>
  </r>
  <r>
    <s v="1.264"/>
    <x v="0"/>
    <x v="0"/>
    <x v="0"/>
    <s v="Suministro e instalacion de acople DISS en bronce para gas medicinal"/>
    <s v="UND"/>
    <n v="5"/>
    <n v="72267.467999999993"/>
    <n v="13731"/>
    <n v="85998.467999999993"/>
    <n v="429992.33999999997"/>
    <m/>
    <n v="0"/>
    <n v="0"/>
    <n v="0"/>
  </r>
  <r>
    <s v="1.265"/>
    <x v="0"/>
    <x v="0"/>
    <x v="0"/>
    <s v="Prueba de hermeticidad de gases cruzados e integridad mecanica"/>
    <s v="UND"/>
    <n v="5"/>
    <n v="562094.98800000001"/>
    <n v="106798"/>
    <n v="668892.98800000001"/>
    <n v="3344464.94"/>
    <m/>
    <n v="0"/>
    <n v="0"/>
    <n v="0"/>
  </r>
  <r>
    <s v="2.1"/>
    <x v="1"/>
    <x v="0"/>
    <x v="1"/>
    <s v="Acompañamiento técnico lavado de tanques"/>
    <s v="UND"/>
    <n v="8"/>
    <n v="279784.59600000002"/>
    <n v="53159"/>
    <n v="332943.59600000002"/>
    <n v="2663548.7680000002"/>
    <m/>
    <n v="0"/>
    <n v="0"/>
    <n v="0"/>
  </r>
  <r>
    <s v="2.2"/>
    <x v="1"/>
    <x v="0"/>
    <x v="1"/>
    <s v="Demolición, corte, desmonte y retiro de tubería hasta ø 4&quot; incluye transporte "/>
    <s v="ML"/>
    <n v="400"/>
    <n v="44805.851999999999"/>
    <n v="8513"/>
    <n v="53318.851999999999"/>
    <n v="21327540.800000001"/>
    <m/>
    <n v="0"/>
    <n v="0"/>
    <n v="0"/>
  </r>
  <r>
    <s v="2.3"/>
    <x v="1"/>
    <x v="0"/>
    <x v="1"/>
    <s v="localizacion-replanteo acueducto-alcanta"/>
    <s v="ML"/>
    <n v="200"/>
    <n v="3039.4412395357599"/>
    <n v="577"/>
    <n v="3616.4412395357599"/>
    <n v="723288.24790715193"/>
    <m/>
    <n v="0"/>
    <n v="0"/>
    <n v="0"/>
  </r>
  <r>
    <s v="2.4"/>
    <x v="1"/>
    <x v="0"/>
    <x v="1"/>
    <s v="manejo de aguas residuales"/>
    <s v="ML"/>
    <n v="100"/>
    <n v="31690.77"/>
    <n v="6021"/>
    <n v="37711.770000000004"/>
    <n v="3771177.0000000005"/>
    <m/>
    <n v="0"/>
    <n v="0"/>
    <n v="0"/>
  </r>
  <r>
    <s v="2.5"/>
    <x v="1"/>
    <x v="0"/>
    <x v="1"/>
    <s v="camara inspeccion tipo b h=0.00-1.50 mts"/>
    <s v="UND"/>
    <n v="2"/>
    <n v="1768413.9773798101"/>
    <n v="335999"/>
    <n v="2104412.9773798101"/>
    <n v="4208825.9547596201"/>
    <m/>
    <n v="0"/>
    <n v="0"/>
    <n v="0"/>
  </r>
  <r>
    <s v="2.6"/>
    <x v="1"/>
    <x v="0"/>
    <x v="1"/>
    <s v="camara inspeccion tipo b h=1.50-2.00 mts"/>
    <s v="UND"/>
    <n v="2"/>
    <n v="1820695.6902024799"/>
    <n v="345932"/>
    <n v="2166627.6902024802"/>
    <n v="4333255.3804049604"/>
    <m/>
    <n v="0"/>
    <n v="0"/>
    <n v="0"/>
  </r>
  <r>
    <s v="2.7"/>
    <x v="1"/>
    <x v="0"/>
    <x v="1"/>
    <s v="reconstruccion losa supe-tapa camara"/>
    <s v="UND"/>
    <n v="4"/>
    <n v="761962.70511125703"/>
    <n v="144773"/>
    <n v="906735.70511125703"/>
    <n v="3626942.8204450281"/>
    <m/>
    <n v="0"/>
    <n v="0"/>
    <n v="0"/>
  </r>
  <r>
    <s v="2.8"/>
    <x v="1"/>
    <x v="0"/>
    <x v="1"/>
    <s v="sumidero doble"/>
    <s v="UND"/>
    <n v="4"/>
    <n v="1108737.1251519099"/>
    <n v="210660"/>
    <n v="1319397.1251519099"/>
    <n v="5277588.5006076396"/>
    <m/>
    <n v="0"/>
    <n v="0"/>
    <n v="0"/>
  </r>
  <r>
    <s v="2.9"/>
    <x v="1"/>
    <x v="0"/>
    <x v="1"/>
    <s v="sumidero sencillo"/>
    <s v="UND"/>
    <n v="2"/>
    <n v="857491.61764262104"/>
    <n v="162923"/>
    <n v="1020414.617642621"/>
    <n v="2040829.2352852421"/>
    <m/>
    <n v="0"/>
    <n v="0"/>
    <n v="0"/>
  </r>
  <r>
    <s v="2.10"/>
    <x v="1"/>
    <x v="0"/>
    <x v="1"/>
    <s v="camara inspeccion piso tapa"/>
    <s v="UND"/>
    <n v="3"/>
    <n v="651800.19419690105"/>
    <n v="123842"/>
    <n v="775642.19419690105"/>
    <n v="2326926.5825907029"/>
    <m/>
    <n v="0"/>
    <n v="0"/>
    <n v="0"/>
  </r>
  <r>
    <s v="2.11"/>
    <x v="1"/>
    <x v="0"/>
    <x v="1"/>
    <s v="realce camara de inspeccion"/>
    <s v="UND"/>
    <n v="2"/>
    <n v="530540.94023206003"/>
    <n v="100803"/>
    <n v="631343.94023206003"/>
    <n v="1262687.8804641201"/>
    <m/>
    <n v="0"/>
    <n v="0"/>
    <n v="0"/>
  </r>
  <r>
    <s v="2.12"/>
    <x v="1"/>
    <x v="0"/>
    <x v="1"/>
    <s v="retiro tuberia existente 0&quot; a 12&quot;"/>
    <s v="ML"/>
    <n v="300"/>
    <n v="9872.9390816337891"/>
    <n v="1876"/>
    <n v="11748.939081633789"/>
    <n v="3524681.7244901368"/>
    <m/>
    <n v="0"/>
    <n v="0"/>
    <n v="0"/>
  </r>
  <r>
    <s v="2.13"/>
    <x v="1"/>
    <x v="0"/>
    <x v="1"/>
    <s v="retiro tuberia existente 14&quot; a 24&quot;"/>
    <s v="ML"/>
    <n v="50"/>
    <n v="29659.406641734298"/>
    <n v="5635"/>
    <n v="35294.406641734298"/>
    <n v="1764720.3320867149"/>
    <m/>
    <n v="0"/>
    <n v="0"/>
    <n v="0"/>
  </r>
  <r>
    <s v="2.14"/>
    <x v="1"/>
    <x v="0"/>
    <x v="1"/>
    <s v="camara inspeccion tipo b h=2.51-3.00 mts"/>
    <s v="UND"/>
    <n v="2"/>
    <n v="2873037.6431267001"/>
    <n v="545877"/>
    <n v="3418914.6431267001"/>
    <n v="6837829.2862534001"/>
    <m/>
    <n v="0"/>
    <n v="0"/>
    <n v="0"/>
  </r>
  <r>
    <s v="2.15"/>
    <x v="1"/>
    <x v="0"/>
    <x v="1"/>
    <s v="camara inspeccion tipo b h=2.01-2.50 mts"/>
    <s v="UND"/>
    <n v="2"/>
    <n v="2587125.2264352501"/>
    <n v="491554"/>
    <n v="3078679.2264352501"/>
    <n v="6157358.4528705003"/>
    <m/>
    <n v="0"/>
    <n v="0"/>
    <n v="0"/>
  </r>
  <r>
    <s v="2.16"/>
    <x v="1"/>
    <x v="0"/>
    <x v="1"/>
    <s v="empalme tub 15&quot;-21&quot; camara concreto"/>
    <s v="UND"/>
    <n v="5"/>
    <n v="222709.70800000001"/>
    <n v="42315"/>
    <n v="265024.70799999998"/>
    <n v="1325123.54"/>
    <m/>
    <n v="0"/>
    <n v="0"/>
    <n v="0"/>
  </r>
  <r>
    <s v="2.17"/>
    <x v="1"/>
    <x v="0"/>
    <x v="1"/>
    <s v="empalme tub 15&quot;-21&quot; camara ladrillo"/>
    <s v="UND"/>
    <n v="5"/>
    <n v="169908.53099999999"/>
    <n v="32283"/>
    <n v="202191.53099999999"/>
    <n v="1010957.6549999999"/>
    <m/>
    <n v="0"/>
    <n v="0"/>
    <n v="0"/>
  </r>
  <r>
    <s v="2.18"/>
    <x v="1"/>
    <x v="0"/>
    <x v="1"/>
    <s v="recubrimiento concreto tuberia"/>
    <s v="M3"/>
    <n v="5"/>
    <n v="637053.73441927205"/>
    <n v="121040"/>
    <n v="758093.73441927205"/>
    <n v="3790468.6720963605"/>
    <m/>
    <n v="0"/>
    <n v="0"/>
    <n v="0"/>
  </r>
  <r>
    <s v="2.19"/>
    <x v="1"/>
    <x v="0"/>
    <x v="1"/>
    <s v="camara inspeccion tipo b h=3.01-3.50 mts"/>
    <s v="UND"/>
    <n v="2"/>
    <n v="3101469.7024400998"/>
    <n v="589279"/>
    <n v="3690748.7024400998"/>
    <n v="7381497.4048801996"/>
    <m/>
    <n v="0"/>
    <n v="0"/>
    <n v="0"/>
  </r>
  <r>
    <s v="2.20"/>
    <x v="1"/>
    <x v="0"/>
    <x v="1"/>
    <s v="camara inspeccion tipo b h=3.51-4.00 mts"/>
    <s v="UND"/>
    <n v="2"/>
    <n v="3336010.1114417701"/>
    <n v="633842"/>
    <n v="3969852.1114417701"/>
    <n v="7939704.2228835402"/>
    <m/>
    <n v="0"/>
    <n v="0"/>
    <n v="0"/>
  </r>
  <r>
    <s v="2.21"/>
    <x v="1"/>
    <x v="0"/>
    <x v="1"/>
    <s v="camara inspeccion tipo i h=0 -1.50 mts"/>
    <s v="UND"/>
    <n v="2"/>
    <n v="3270515.6450789501"/>
    <n v="621398"/>
    <n v="3891913.6450789501"/>
    <n v="7783827.2901579002"/>
    <m/>
    <n v="0"/>
    <n v="0"/>
    <n v="0"/>
  </r>
  <r>
    <s v="2.22"/>
    <x v="1"/>
    <x v="0"/>
    <x v="1"/>
    <s v="camara inspeccion tipo i h=1.51-2.00 mts"/>
    <s v="UND"/>
    <n v="2"/>
    <n v="3560826.0245422302"/>
    <n v="676557"/>
    <n v="4237383.0245422302"/>
    <n v="8474766.0490844604"/>
    <m/>
    <n v="0"/>
    <n v="0"/>
    <n v="0"/>
  </r>
  <r>
    <s v="2.23"/>
    <x v="1"/>
    <x v="0"/>
    <x v="1"/>
    <s v="camara inspeccion tipo i h=2.01-2.50 mts"/>
    <s v="UND"/>
    <n v="2"/>
    <n v="3917048.3830781099"/>
    <n v="744239"/>
    <n v="4661287.3830781095"/>
    <n v="9322574.7661562189"/>
    <m/>
    <n v="0"/>
    <n v="0"/>
    <n v="0"/>
  </r>
  <r>
    <s v="2.24"/>
    <x v="1"/>
    <x v="0"/>
    <x v="1"/>
    <s v="camara inspeccion tipo i h=2.51-3.00 mts"/>
    <s v="UND"/>
    <n v="2"/>
    <n v="4320220.1758485697"/>
    <n v="820842"/>
    <n v="5141062.1758485697"/>
    <n v="10282124.351697139"/>
    <m/>
    <n v="0"/>
    <n v="0"/>
    <n v="0"/>
  </r>
  <r>
    <s v="2.25"/>
    <x v="1"/>
    <x v="0"/>
    <x v="1"/>
    <s v="camara inspeccion tipo i h=3.01-3.50 mts"/>
    <s v="UND"/>
    <n v="2"/>
    <n v="4624421.3573844396"/>
    <n v="878640"/>
    <n v="5503061.3573844396"/>
    <n v="11006122.714768879"/>
    <m/>
    <n v="0"/>
    <n v="0"/>
    <n v="0"/>
  </r>
  <r>
    <s v="2.26"/>
    <x v="1"/>
    <x v="0"/>
    <x v="1"/>
    <s v="camara inspeccion tipo i h=3.51-4.00 mts"/>
    <s v="UND"/>
    <n v="2"/>
    <n v="4980642.2390004704"/>
    <n v="946322"/>
    <n v="5926964.2390004704"/>
    <n v="11853928.478000941"/>
    <m/>
    <n v="0"/>
    <n v="0"/>
    <n v="0"/>
  </r>
  <r>
    <s v="2.27"/>
    <x v="1"/>
    <x v="0"/>
    <x v="1"/>
    <s v="empalme tub concr 8&quot;-12&quot; camara concreto"/>
    <s v="UND"/>
    <n v="5"/>
    <n v="163717.93100000001"/>
    <n v="31106"/>
    <n v="194823.93100000001"/>
    <n v="974119.65500000003"/>
    <m/>
    <n v="0"/>
    <n v="0"/>
    <n v="0"/>
  </r>
  <r>
    <s v="2.28"/>
    <x v="1"/>
    <x v="0"/>
    <x v="1"/>
    <s v="empalme tub concr 8&quot;-12&quot; camara ladrillo"/>
    <s v="UND"/>
    <n v="5"/>
    <n v="112146.554"/>
    <n v="21308"/>
    <n v="133454.554"/>
    <n v="667272.77"/>
    <m/>
    <n v="0"/>
    <n v="0"/>
    <n v="0"/>
  </r>
  <r>
    <s v="2.29"/>
    <x v="1"/>
    <x v="0"/>
    <x v="1"/>
    <s v="sumidero doble tipo b"/>
    <s v="UND"/>
    <n v="2"/>
    <n v="935837.12515191"/>
    <n v="177809"/>
    <n v="1113646.1251519099"/>
    <n v="2227292.2503038198"/>
    <m/>
    <n v="0"/>
    <n v="0"/>
    <n v="0"/>
  </r>
  <r>
    <s v="2.30"/>
    <x v="1"/>
    <x v="0"/>
    <x v="1"/>
    <s v="sumidero sencillo tipo b"/>
    <s v="UND"/>
    <n v="2"/>
    <n v="833700.85953671904"/>
    <n v="158403"/>
    <n v="992103.85953671904"/>
    <n v="1984207.7190734381"/>
    <m/>
    <n v="0"/>
    <n v="0"/>
    <n v="0"/>
  </r>
  <r>
    <s v="2.31"/>
    <x v="1"/>
    <x v="0"/>
    <x v="1"/>
    <s v="tub pvc novafort 4&quot;"/>
    <s v="ML"/>
    <n v="40"/>
    <n v="36461.959762086102"/>
    <n v="6928"/>
    <n v="43389.959762086102"/>
    <n v="1735598.3904834441"/>
    <m/>
    <n v="0"/>
    <n v="0"/>
    <n v="0"/>
  </r>
  <r>
    <s v="2.32"/>
    <x v="1"/>
    <x v="0"/>
    <x v="1"/>
    <s v="tub pvc novafort 6&quot;"/>
    <s v="ML"/>
    <n v="30"/>
    <n v="75489.514335906497"/>
    <n v="14343"/>
    <n v="89832.514335906497"/>
    <n v="2694975.4300771947"/>
    <m/>
    <n v="0"/>
    <n v="0"/>
    <n v="0"/>
  </r>
  <r>
    <s v="2.33"/>
    <x v="1"/>
    <x v="0"/>
    <x v="1"/>
    <s v="tub pvc novafort 8&quot;"/>
    <s v="ML"/>
    <n v="20"/>
    <n v="93253.777721318096"/>
    <n v="17718"/>
    <n v="110971.7777213181"/>
    <n v="2219435.5544263618"/>
    <m/>
    <n v="0"/>
    <n v="0"/>
    <n v="0"/>
  </r>
  <r>
    <s v="2.34"/>
    <x v="1"/>
    <x v="0"/>
    <x v="1"/>
    <s v="tub pvc novafort 10&quot;"/>
    <s v="ML"/>
    <n v="20"/>
    <n v="105997.914335907"/>
    <n v="20140"/>
    <n v="126137.914335907"/>
    <n v="2522758.2867181399"/>
    <m/>
    <n v="0"/>
    <n v="0"/>
    <n v="0"/>
  </r>
  <r>
    <s v="2.35"/>
    <x v="1"/>
    <x v="0"/>
    <x v="1"/>
    <s v="tub pvc novafort 12&quot;"/>
    <s v="ML"/>
    <n v="20"/>
    <n v="200617.79619328299"/>
    <n v="38117"/>
    <n v="238734.79619328299"/>
    <n v="4774695.9238656601"/>
    <m/>
    <n v="0"/>
    <n v="0"/>
    <n v="0"/>
  </r>
  <r>
    <s v="2.36"/>
    <x v="1"/>
    <x v="0"/>
    <x v="1"/>
    <s v="tub pvc novafort 16&quot;"/>
    <s v="ML"/>
    <n v="10"/>
    <n v="244572.50435365501"/>
    <n v="46469"/>
    <n v="291041.50435365504"/>
    <n v="2910415.0435365504"/>
    <m/>
    <n v="0"/>
    <n v="0"/>
    <n v="0"/>
  </r>
  <r>
    <s v="2.37"/>
    <x v="1"/>
    <x v="0"/>
    <x v="1"/>
    <s v="tub pvc novafort 18&quot;"/>
    <s v="ML"/>
    <n v="10"/>
    <n v="394011.23618400499"/>
    <n v="74862"/>
    <n v="468873.23618400499"/>
    <n v="4688732.3618400497"/>
    <m/>
    <n v="0"/>
    <n v="0"/>
    <n v="0"/>
  </r>
  <r>
    <s v="2.38"/>
    <x v="1"/>
    <x v="0"/>
    <x v="1"/>
    <s v="tub pvc novafort 20&quot;"/>
    <s v="ML"/>
    <n v="10"/>
    <n v="476300.60948689101"/>
    <n v="90497"/>
    <n v="566797.60948689096"/>
    <n v="5667976.0948689096"/>
    <m/>
    <n v="0"/>
    <n v="0"/>
    <n v="0"/>
  </r>
  <r>
    <s v="2.39"/>
    <x v="1"/>
    <x v="0"/>
    <x v="1"/>
    <s v="tub pvc novaloc astm 24&quot; sanit&quot;"/>
    <s v="ML"/>
    <n v="8"/>
    <n v="601850.75201912003"/>
    <n v="114352"/>
    <n v="716202.75201912003"/>
    <n v="5729622.0161529602"/>
    <m/>
    <n v="0"/>
    <n v="0"/>
    <n v="0"/>
  </r>
  <r>
    <s v="2.40"/>
    <x v="1"/>
    <x v="0"/>
    <x v="1"/>
    <s v="inst.tub.pvc um 2&quot;"/>
    <s v="ML"/>
    <n v="200"/>
    <n v="4545.2730199371199"/>
    <n v="864"/>
    <n v="5409.2730199371199"/>
    <n v="1081854.6039874239"/>
    <m/>
    <n v="0"/>
    <n v="0"/>
    <n v="0"/>
  </r>
  <r>
    <s v="2.41"/>
    <x v="1"/>
    <x v="0"/>
    <x v="1"/>
    <s v="inst.tub.pvc um 2.1/2&quot;"/>
    <s v="ML"/>
    <n v="200"/>
    <n v="4545.2730199371199"/>
    <n v="864"/>
    <n v="5409.2730199371199"/>
    <n v="1081854.6039874239"/>
    <m/>
    <n v="0"/>
    <n v="0"/>
    <n v="0"/>
  </r>
  <r>
    <s v="2.42"/>
    <x v="1"/>
    <x v="0"/>
    <x v="1"/>
    <s v="inst.tub.pvc um 3&quot;"/>
    <s v="ML"/>
    <n v="300"/>
    <n v="4817.6031170244896"/>
    <n v="915"/>
    <n v="5732.6031170244896"/>
    <n v="1719780.9351073469"/>
    <m/>
    <n v="0"/>
    <n v="0"/>
    <n v="0"/>
  </r>
  <r>
    <s v="2.43"/>
    <x v="1"/>
    <x v="0"/>
    <x v="1"/>
    <s v="inst.tub.pvc um 4&quot;"/>
    <s v="ML"/>
    <n v="300"/>
    <n v="7449.8042845890304"/>
    <n v="1415"/>
    <n v="8864.8042845890304"/>
    <n v="2659441.285376709"/>
    <m/>
    <n v="0"/>
    <n v="0"/>
    <n v="0"/>
  </r>
  <r>
    <s v="2.44"/>
    <x v="1"/>
    <x v="0"/>
    <x v="1"/>
    <s v="inst.tub.pvc um 6&quot;"/>
    <s v="ML"/>
    <n v="200"/>
    <n v="7748.8042845890304"/>
    <n v="1472"/>
    <n v="9220.8042845890304"/>
    <n v="1844160.856917806"/>
    <m/>
    <n v="0"/>
    <n v="0"/>
    <n v="0"/>
  </r>
  <r>
    <s v="2.45"/>
    <x v="1"/>
    <x v="0"/>
    <x v="1"/>
    <s v="inst.tub.pvc um 8&quot;"/>
    <s v="ML"/>
    <n v="50"/>
    <n v="9636.6625447286006"/>
    <n v="1831"/>
    <n v="11467.662544728601"/>
    <n v="573383.12723643007"/>
    <m/>
    <n v="0"/>
    <n v="0"/>
    <n v="0"/>
  </r>
  <r>
    <s v="2.46"/>
    <x v="1"/>
    <x v="0"/>
    <x v="1"/>
    <s v="union rep pvc 2.1/2 um"/>
    <s v="UND"/>
    <n v="20"/>
    <n v="85477.804284589001"/>
    <n v="16241"/>
    <n v="101718.804284589"/>
    <n v="2034376.0856917801"/>
    <m/>
    <n v="0"/>
    <n v="0"/>
    <n v="0"/>
  </r>
  <r>
    <s v="2.47"/>
    <x v="1"/>
    <x v="0"/>
    <x v="1"/>
    <s v="union rep pvc 4 rde 21"/>
    <s v="UND"/>
    <n v="20"/>
    <n v="87544.804284589001"/>
    <n v="16634"/>
    <n v="104178.804284589"/>
    <n v="2083576.0856917801"/>
    <m/>
    <n v="0"/>
    <n v="0"/>
    <n v="0"/>
  </r>
  <r>
    <s v="2.48"/>
    <x v="1"/>
    <x v="0"/>
    <x v="1"/>
    <s v="union rep pvc 6 rde 21"/>
    <s v="UND"/>
    <n v="10"/>
    <n v="186805.40040880599"/>
    <n v="35493"/>
    <n v="222298.40040880599"/>
    <n v="2222984.00408806"/>
    <m/>
    <n v="0"/>
    <n v="0"/>
    <n v="0"/>
  </r>
  <r>
    <s v="2.49"/>
    <x v="1"/>
    <x v="0"/>
    <x v="1"/>
    <s v="union rep pvc 8 rde 21"/>
    <s v="UND"/>
    <n v="10"/>
    <n v="296147.19748729898"/>
    <n v="56268"/>
    <n v="352415.19748729898"/>
    <n v="3524151.9748729896"/>
    <m/>
    <n v="0"/>
    <n v="0"/>
    <n v="0"/>
  </r>
  <r>
    <s v="2.50"/>
    <x v="1"/>
    <x v="0"/>
    <x v="1"/>
    <s v="valv cheque cortina hierro d= 3&quot;"/>
    <s v="UND"/>
    <n v="2"/>
    <n v="768993.51897798397"/>
    <n v="146109"/>
    <n v="915102.51897798397"/>
    <n v="1830205.0379559679"/>
    <m/>
    <n v="0"/>
    <n v="0"/>
    <n v="0"/>
  </r>
  <r>
    <s v="2.51"/>
    <x v="1"/>
    <x v="0"/>
    <x v="1"/>
    <s v="valv cheque cortina hierro d= 4&quot;"/>
    <s v="UND"/>
    <n v="2"/>
    <n v="1176112.0289779799"/>
    <n v="223461"/>
    <n v="1399573.0289779799"/>
    <n v="2799146.0579559598"/>
    <m/>
    <n v="0"/>
    <n v="0"/>
    <n v="0"/>
  </r>
  <r>
    <s v="2.52"/>
    <x v="1"/>
    <x v="0"/>
    <x v="1"/>
    <s v="valv cheque cortina hierro d= 6&quot;"/>
    <s v="UND"/>
    <n v="2"/>
    <n v="2330511.5299999998"/>
    <n v="442797"/>
    <n v="2773308.53"/>
    <n v="5546617.0599999996"/>
    <m/>
    <n v="0"/>
    <n v="0"/>
    <n v="0"/>
  </r>
  <r>
    <s v="2.53"/>
    <x v="1"/>
    <x v="0"/>
    <x v="1"/>
    <s v="valv cheque globo hierro d= 3&quot;"/>
    <s v="UND"/>
    <n v="2"/>
    <n v="5001444.9449746003"/>
    <n v="950275"/>
    <n v="5951719.9449746003"/>
    <n v="11903439.889949201"/>
    <m/>
    <n v="0"/>
    <n v="0"/>
    <n v="0"/>
  </r>
  <r>
    <s v="2.54"/>
    <x v="1"/>
    <x v="0"/>
    <x v="1"/>
    <s v="valv cheque globo hierro d= 6&quot;"/>
    <s v="UND"/>
    <n v="2"/>
    <n v="1756407.15"/>
    <n v="333717"/>
    <n v="2090124.15"/>
    <n v="4180248.3"/>
    <m/>
    <n v="0"/>
    <n v="0"/>
    <n v="0"/>
  </r>
  <r>
    <s v="2.55"/>
    <x v="1"/>
    <x v="0"/>
    <x v="1"/>
    <s v="valv cheque globo hierro d= 8&quot;"/>
    <s v="UND"/>
    <n v="2"/>
    <n v="2297034.0449746"/>
    <n v="436436"/>
    <n v="2733470.0449746"/>
    <n v="5466940.0899491999"/>
    <m/>
    <n v="0"/>
    <n v="0"/>
    <n v="0"/>
  </r>
  <r>
    <s v="2.56"/>
    <x v="1"/>
    <x v="0"/>
    <x v="1"/>
    <s v="Desmonte e instalación de lavamanos"/>
    <s v="UND"/>
    <n v="85"/>
    <n v="51839.423999999999"/>
    <n v="9849"/>
    <n v="61688.423999999999"/>
    <n v="5243516.04"/>
    <m/>
    <n v="0"/>
    <n v="0"/>
    <n v="0"/>
  </r>
  <r>
    <s v="2.57"/>
    <x v="1"/>
    <x v="0"/>
    <x v="1"/>
    <s v="Desmonte e instalación de sanitario"/>
    <s v="UND"/>
    <n v="85"/>
    <n v="81818.100000000006"/>
    <n v="15545"/>
    <n v="97363.1"/>
    <n v="8275863.5000000009"/>
    <m/>
    <n v="0"/>
    <n v="0"/>
    <n v="0"/>
  </r>
  <r>
    <s v="2.58"/>
    <x v="1"/>
    <x v="0"/>
    <x v="1"/>
    <s v="Desmonte y retiro de grifería sencilla"/>
    <s v="UND"/>
    <n v="60"/>
    <n v="37588.824000000001"/>
    <n v="7142"/>
    <n v="44730.824000000001"/>
    <n v="2683849.44"/>
    <m/>
    <n v="0"/>
    <n v="0"/>
    <n v="0"/>
  </r>
  <r>
    <s v="2.59"/>
    <x v="1"/>
    <x v="0"/>
    <x v="1"/>
    <s v="Desobstrucción de desagües. incluye limpieza ø = 2&quot;"/>
    <s v="UND"/>
    <n v="400"/>
    <n v="76627.823999999993"/>
    <n v="14559"/>
    <n v="91186.823999999993"/>
    <n v="36474729.599999994"/>
    <m/>
    <n v="0"/>
    <n v="0"/>
    <n v="0"/>
  </r>
  <r>
    <s v="2.60"/>
    <x v="1"/>
    <x v="0"/>
    <x v="1"/>
    <s v="Desobstrucción de desagües. incluye limpieza ø = 4&quot;"/>
    <s v="UND"/>
    <n v="100"/>
    <n v="89050.415999999997"/>
    <n v="16920"/>
    <n v="105970.416"/>
    <n v="10597041.6"/>
    <m/>
    <n v="0"/>
    <n v="0"/>
    <n v="0"/>
  </r>
  <r>
    <s v="2.61"/>
    <x v="1"/>
    <x v="0"/>
    <x v="1"/>
    <s v="Desobstrucción de desagües. incluye limpieza ø = 3 en bajantes de A.Ll."/>
    <s v="UND"/>
    <n v="60"/>
    <n v="68287.127999999997"/>
    <n v="12975"/>
    <n v="81262.127999999997"/>
    <n v="4875727.68"/>
    <m/>
    <n v="0"/>
    <n v="0"/>
    <n v="0"/>
  </r>
  <r>
    <s v="2.62"/>
    <x v="1"/>
    <x v="0"/>
    <x v="1"/>
    <s v="Desobstrucción de desagües. incluye limpieza ø = 8&quot; (sumidero)"/>
    <s v="UND"/>
    <n v="10"/>
    <n v="165583.236"/>
    <n v="31461"/>
    <n v="197044.236"/>
    <n v="1970442.36"/>
    <m/>
    <n v="0"/>
    <n v="0"/>
    <n v="0"/>
  </r>
  <r>
    <s v="2.63"/>
    <x v="1"/>
    <x v="0"/>
    <x v="1"/>
    <s v="Destaqueado manual de aparatos sanitarios"/>
    <s v="UND"/>
    <n v="144"/>
    <n v="68179.02"/>
    <n v="12954"/>
    <n v="81133.02"/>
    <n v="11683154.880000001"/>
    <m/>
    <n v="0"/>
    <n v="0"/>
    <n v="0"/>
  </r>
  <r>
    <s v="2.64"/>
    <x v="1"/>
    <x v="0"/>
    <x v="1"/>
    <s v="Destaqueado manual de sumideros o cajas de inspección. incluye botada de material resultante"/>
    <s v="UND"/>
    <n v="8"/>
    <n v="62556.311999999998"/>
    <n v="11886"/>
    <n v="74442.312000000005"/>
    <n v="595538.49600000004"/>
    <m/>
    <n v="0"/>
    <n v="0"/>
    <n v="0"/>
  </r>
  <r>
    <s v="2.65"/>
    <x v="1"/>
    <x v="0"/>
    <x v="1"/>
    <s v="Destaqueado manual de tuberías galvanizadas o PVC, hasta ø4&quot;"/>
    <s v="UND"/>
    <n v="60"/>
    <n v="185066.7"/>
    <n v="35163"/>
    <n v="220229.7"/>
    <n v="13213782"/>
    <m/>
    <n v="0"/>
    <n v="0"/>
    <n v="0"/>
  </r>
  <r>
    <s v="2.66"/>
    <x v="1"/>
    <x v="0"/>
    <x v="1"/>
    <s v="Suministro e instalación de tubería de cobre tipo m - ø ½”. incluye empalme a PVC-P"/>
    <s v="ML"/>
    <n v="30"/>
    <n v="88827.648000000001"/>
    <n v="16877"/>
    <n v="105704.648"/>
    <n v="3171139.44"/>
    <m/>
    <n v="0"/>
    <n v="0"/>
    <n v="0"/>
  </r>
  <r>
    <s v="2.67"/>
    <x v="1"/>
    <x v="0"/>
    <x v="1"/>
    <s v="Punto de agua potable para sanitario  e instalación aparato "/>
    <s v="UND"/>
    <n v="40"/>
    <n v="239591.35200000001"/>
    <n v="45522"/>
    <n v="285113.35200000001"/>
    <n v="11404534.08"/>
    <m/>
    <n v="0"/>
    <n v="0"/>
    <n v="0"/>
  </r>
  <r>
    <s v="2.68"/>
    <x v="1"/>
    <x v="0"/>
    <x v="1"/>
    <s v="Punto de agua potable para lavamanos e instalación aparato "/>
    <s v="UND"/>
    <n v="30"/>
    <n v="245423.72399999999"/>
    <n v="46631"/>
    <n v="292054.72399999999"/>
    <n v="8761641.7199999988"/>
    <m/>
    <n v="0"/>
    <n v="0"/>
    <n v="0"/>
  </r>
  <r>
    <s v="2.69"/>
    <x v="1"/>
    <x v="0"/>
    <x v="1"/>
    <s v="Revisión y diagnostico de fugas, humedades y goteras"/>
    <s v="UND"/>
    <n v="60"/>
    <n v="46058.375999999997"/>
    <n v="8751"/>
    <n v="54809.375999999997"/>
    <n v="3288562.5599999996"/>
    <m/>
    <n v="0"/>
    <n v="0"/>
    <n v="0"/>
  </r>
  <r>
    <s v="2.70"/>
    <x v="1"/>
    <x v="0"/>
    <x v="1"/>
    <s v="Revisión y reparación de abastos en ø 2&quot; ( tubería de acueducto, llaves de corte, de contención y/o de paso)  incluye canche, accesorios, teflón, pega, empaques y todos los elementos necesarios para su correcto funcionamiento"/>
    <s v="UND"/>
    <n v="70"/>
    <n v="185066.7"/>
    <n v="35163"/>
    <n v="220229.7"/>
    <n v="15416079"/>
    <m/>
    <n v="0"/>
    <n v="0"/>
    <n v="0"/>
  </r>
  <r>
    <s v="2.71"/>
    <x v="1"/>
    <x v="0"/>
    <x v="1"/>
    <s v="Revisión y reparación de desagües (sifones) salidas de ø = 1 ½&quot; - 2 ½&quot;"/>
    <s v="UND"/>
    <n v="48"/>
    <n v="57973.188000000002"/>
    <n v="11015"/>
    <n v="68988.187999999995"/>
    <n v="3311433.0239999997"/>
    <m/>
    <n v="0"/>
    <n v="0"/>
    <n v="0"/>
  </r>
  <r>
    <s v="2.72"/>
    <x v="1"/>
    <x v="0"/>
    <x v="1"/>
    <s v="Revisión y reparación de tubería de acueducto, llaves de corte, de contención y/o de paso para salidas de ø =  ½&quot;"/>
    <s v="UND"/>
    <n v="10"/>
    <n v="56400.707999999999"/>
    <n v="10716"/>
    <n v="67116.707999999999"/>
    <n v="671167.08"/>
    <m/>
    <n v="0"/>
    <n v="0"/>
    <n v="0"/>
  </r>
  <r>
    <s v="2.73"/>
    <x v="1"/>
    <x v="0"/>
    <x v="1"/>
    <s v="Revisión, desmonte e instalación de fluxómetro de palanca"/>
    <s v="UND"/>
    <n v="15"/>
    <n v="136364.592"/>
    <n v="25909"/>
    <n v="162273.592"/>
    <n v="2434103.88"/>
    <m/>
    <n v="0"/>
    <n v="0"/>
    <n v="0"/>
  </r>
  <r>
    <s v="2.74"/>
    <x v="1"/>
    <x v="0"/>
    <x v="1"/>
    <s v="Revisión, mantenimiento y limpieza general de grifería sencilla para lavamanos y pozuelos  "/>
    <s v="UND"/>
    <n v="30"/>
    <n v="58440.563999999998"/>
    <n v="11104"/>
    <n v="69544.563999999998"/>
    <n v="2086336.92"/>
    <m/>
    <n v="0"/>
    <n v="0"/>
    <n v="0"/>
  </r>
  <r>
    <s v="2.75"/>
    <x v="1"/>
    <x v="0"/>
    <x v="1"/>
    <s v="Revisión, reparación y mantenimiento general de grifería automática con sensor en lavamanos. no incluye repuestos"/>
    <s v="UND"/>
    <n v="10"/>
    <n v="61022.051999999996"/>
    <n v="11594"/>
    <n v="72616.051999999996"/>
    <n v="726160.52"/>
    <m/>
    <n v="0"/>
    <n v="0"/>
    <n v="0"/>
  </r>
  <r>
    <s v="2.76"/>
    <x v="1"/>
    <x v="0"/>
    <x v="1"/>
    <s v="Sellado de salida sanitaria o hidráulica y boca, incluye retiro escombros"/>
    <s v="UND"/>
    <n v="35"/>
    <n v="52077.479999999996"/>
    <n v="9895"/>
    <n v="61972.479999999996"/>
    <n v="2169036.7999999998"/>
    <m/>
    <n v="0"/>
    <n v="0"/>
    <n v="0"/>
  </r>
  <r>
    <s v="2.77"/>
    <x v="1"/>
    <x v="0"/>
    <x v="1"/>
    <s v="Suministro e instalación tubería PVC presión. incluye accesorios: rde 9 - ø ½ ” "/>
    <s v="ML"/>
    <n v="500"/>
    <n v="20239.128000000001"/>
    <n v="3845"/>
    <n v="24084.128000000001"/>
    <n v="12042064"/>
    <m/>
    <n v="0"/>
    <n v="0"/>
    <n v="0"/>
  </r>
  <r>
    <s v="2.78"/>
    <x v="1"/>
    <x v="0"/>
    <x v="1"/>
    <s v="Suministro e instalación tubería PVC presión. incluye accesorios: rde 11 - ø ¾ ”"/>
    <s v="ML"/>
    <n v="300"/>
    <n v="21662.004000000001"/>
    <n v="4116"/>
    <n v="25778.004000000001"/>
    <n v="7733401.2000000002"/>
    <m/>
    <n v="0"/>
    <n v="0"/>
    <n v="0"/>
  </r>
  <r>
    <s v="2.79"/>
    <x v="1"/>
    <x v="0"/>
    <x v="1"/>
    <s v="Suministro e instalación tubería PVC presión. incluye accesorios: rde 21 - ø 1”"/>
    <s v="ML"/>
    <n v="200"/>
    <n v="26527.955999999998"/>
    <n v="5040"/>
    <n v="31567.955999999998"/>
    <n v="6313591.1999999993"/>
    <m/>
    <n v="0"/>
    <n v="0"/>
    <n v="0"/>
  </r>
  <r>
    <s v="2.80"/>
    <x v="1"/>
    <x v="0"/>
    <x v="1"/>
    <s v="Suministro e instalación tubería PVC presión. incluye accesorios: rde 21 - ø 1½ ”"/>
    <s v="ML"/>
    <n v="150"/>
    <n v="41003.508000000002"/>
    <n v="7791"/>
    <n v="48794.508000000002"/>
    <n v="7319176.2000000002"/>
    <m/>
    <n v="0"/>
    <n v="0"/>
    <n v="0"/>
  </r>
  <r>
    <s v="2.81"/>
    <x v="1"/>
    <x v="0"/>
    <x v="1"/>
    <s v="Suministro e instalación tubería PVC presión. incluye accesorios: rde 21 - ø 2”"/>
    <s v="ML"/>
    <n v="100"/>
    <n v="54673.163999999997"/>
    <n v="10388"/>
    <n v="65061.163999999997"/>
    <n v="6506116.3999999994"/>
    <m/>
    <n v="0"/>
    <n v="0"/>
    <n v="0"/>
  </r>
  <r>
    <s v="2.82"/>
    <x v="1"/>
    <x v="0"/>
    <x v="1"/>
    <s v="Suministro e instalación tubería PVC presión. incluye accesorios: rde 21 - ø 3”"/>
    <s v="ML"/>
    <n v="200"/>
    <n v="67603.535999999993"/>
    <n v="12845"/>
    <n v="80448.535999999993"/>
    <n v="16089707.199999999"/>
    <m/>
    <n v="0"/>
    <n v="0"/>
    <n v="0"/>
  </r>
  <r>
    <s v="2.83"/>
    <x v="1"/>
    <x v="0"/>
    <x v="1"/>
    <s v="Suministro e instalación tubería PVC presión. incluye accesorios: rde 21 - ø 4”"/>
    <s v="ML"/>
    <n v="22"/>
    <n v="126192.61199999999"/>
    <n v="23977"/>
    <n v="150169.61199999999"/>
    <n v="3303731.4639999997"/>
    <m/>
    <n v="0"/>
    <n v="0"/>
    <n v="0"/>
  </r>
  <r>
    <s v="2.84"/>
    <x v="1"/>
    <x v="0"/>
    <x v="1"/>
    <s v="Suministro e instalación de acople unión universal tipo HD de 4&quot;"/>
    <s v="UND"/>
    <n v="12"/>
    <n v="225753.52799999999"/>
    <n v="42893"/>
    <n v="268646.52799999999"/>
    <n v="3223758.3360000001"/>
    <m/>
    <n v="0"/>
    <n v="0"/>
    <n v="0"/>
  </r>
  <r>
    <s v="2.85"/>
    <x v="1"/>
    <x v="0"/>
    <x v="1"/>
    <s v="Suministro e instalación de adaptador hembra o macho de 1/2&quot; en COBRE, incluye consumibles"/>
    <s v="UND"/>
    <n v="25"/>
    <n v="23298.912"/>
    <n v="4427"/>
    <n v="27725.912"/>
    <n v="693147.8"/>
    <m/>
    <n v="0"/>
    <n v="0"/>
    <n v="0"/>
  </r>
  <r>
    <s v="2.86"/>
    <x v="1"/>
    <x v="0"/>
    <x v="1"/>
    <s v="Suministro e instalación de adaptador macho de 1&quot; en PVC presión"/>
    <s v="UND"/>
    <n v="70"/>
    <n v="9824.7240000000002"/>
    <n v="1867"/>
    <n v="11691.724"/>
    <n v="818420.68"/>
    <m/>
    <n v="0"/>
    <n v="0"/>
    <n v="0"/>
  </r>
  <r>
    <s v="2.87"/>
    <x v="1"/>
    <x v="0"/>
    <x v="1"/>
    <s v="Suministro e instalación de adaptador macho de 1/2 en PVC presión"/>
    <s v="UND"/>
    <n v="90"/>
    <n v="7860.2160000000003"/>
    <n v="1493"/>
    <n v="9353.2160000000003"/>
    <n v="841789.44000000006"/>
    <m/>
    <n v="0"/>
    <n v="0"/>
    <n v="0"/>
  </r>
  <r>
    <s v="2.88"/>
    <x v="1"/>
    <x v="0"/>
    <x v="1"/>
    <s v="Suministro e instalación de aro-asiento sobre taza sanitaria"/>
    <s v="UND"/>
    <n v="70"/>
    <n v="89372.555999999997"/>
    <n v="16981"/>
    <n v="106353.556"/>
    <n v="7444748.9199999999"/>
    <m/>
    <n v="0"/>
    <n v="0"/>
    <n v="0"/>
  </r>
  <r>
    <s v="2.89"/>
    <x v="1"/>
    <x v="0"/>
    <x v="1"/>
    <s v="Suministro e instalación de buje PVC presión 4&quot; x 3&quot;"/>
    <s v="UND"/>
    <n v="24"/>
    <n v="60603.815999999999"/>
    <n v="11515"/>
    <n v="72118.815999999992"/>
    <n v="1730851.5839999998"/>
    <m/>
    <n v="0"/>
    <n v="0"/>
    <n v="0"/>
  </r>
  <r>
    <s v="2.90"/>
    <x v="1"/>
    <x v="0"/>
    <x v="1"/>
    <s v="Suministro e instalación de buje soldado en PVC de 1&quot; x 1/2&quot; "/>
    <s v="UND"/>
    <n v="50"/>
    <n v="7314.2160000000003"/>
    <n v="1390"/>
    <n v="8704.2160000000003"/>
    <n v="435210.80000000005"/>
    <m/>
    <n v="0"/>
    <n v="0"/>
    <n v="0"/>
  </r>
  <r>
    <s v="2.91"/>
    <x v="1"/>
    <x v="0"/>
    <x v="1"/>
    <s v="Suministro e instalación de buje soldado PVC sanitario ø 6” x 4&quot;"/>
    <s v="UND"/>
    <n v="20"/>
    <n v="58419.815999999999"/>
    <n v="11100"/>
    <n v="69519.815999999992"/>
    <n v="1390396.3199999998"/>
    <m/>
    <n v="0"/>
    <n v="0"/>
    <n v="0"/>
  </r>
  <r>
    <s v="2.92"/>
    <x v="1"/>
    <x v="0"/>
    <x v="1"/>
    <s v="Suministro e instalación de bushing galvanizado RED SUMINSITRO 1&quot; x 1/2&quot;"/>
    <s v="UND"/>
    <n v="30"/>
    <n v="19380.815999999999"/>
    <n v="3682"/>
    <n v="23062.815999999999"/>
    <n v="691884.48"/>
    <m/>
    <n v="0"/>
    <n v="0"/>
    <n v="0"/>
  </r>
  <r>
    <s v="2.93"/>
    <x v="1"/>
    <x v="0"/>
    <x v="1"/>
    <s v="Suministro e instalación de bushing galvanizado RED SUMINSITRO  3/4&quot; x 1/2&quot;"/>
    <s v="UND"/>
    <n v="30"/>
    <n v="17774.484"/>
    <n v="3377"/>
    <n v="21151.484"/>
    <n v="634544.52"/>
    <m/>
    <n v="0"/>
    <n v="0"/>
    <n v="0"/>
  </r>
  <r>
    <s v="2.94"/>
    <x v="1"/>
    <x v="0"/>
    <x v="1"/>
    <s v="Suministro e instalación de codo 45° PVC sanitario ø 2”"/>
    <s v="UND"/>
    <n v="25"/>
    <n v="12582.023999999999"/>
    <n v="2391"/>
    <n v="14973.023999999999"/>
    <n v="374325.6"/>
    <m/>
    <n v="0"/>
    <n v="0"/>
    <n v="0"/>
  </r>
  <r>
    <s v="2.95"/>
    <x v="1"/>
    <x v="0"/>
    <x v="1"/>
    <s v="Suministro e instalación de codo 45° PVC sanitario ø 3”"/>
    <s v="UND"/>
    <n v="30"/>
    <n v="19165.691999999999"/>
    <n v="3641"/>
    <n v="22806.691999999999"/>
    <n v="684200.76"/>
    <m/>
    <n v="0"/>
    <n v="0"/>
    <n v="0"/>
  </r>
  <r>
    <s v="2.96"/>
    <x v="1"/>
    <x v="0"/>
    <x v="1"/>
    <s v="Suministro e instalación de codo 45° PVC sanitario ø 4”"/>
    <s v="UND"/>
    <n v="20"/>
    <n v="29604.12"/>
    <n v="5625"/>
    <n v="35229.119999999995"/>
    <n v="704582.39999999991"/>
    <m/>
    <n v="0"/>
    <n v="0"/>
    <n v="0"/>
  </r>
  <r>
    <s v="2.97"/>
    <x v="1"/>
    <x v="0"/>
    <x v="1"/>
    <s v="Suministro e instalación de codo 45° PVC sanitario ø 6”"/>
    <s v="UND"/>
    <n v="8"/>
    <n v="82067.076000000001"/>
    <n v="15593"/>
    <n v="97660.076000000001"/>
    <n v="781280.60800000001"/>
    <m/>
    <n v="0"/>
    <n v="0"/>
    <n v="0"/>
  </r>
  <r>
    <s v="2.98"/>
    <x v="1"/>
    <x v="0"/>
    <x v="1"/>
    <s v="Suministro e instalación de tubo galvanizado RED SUMINSITRO 1/2&quot;"/>
    <s v="ML"/>
    <n v="50"/>
    <n v="9132.3960000000006"/>
    <n v="1735"/>
    <n v="10867.396000000001"/>
    <n v="543369.80000000005"/>
    <m/>
    <n v="0"/>
    <n v="0"/>
    <n v="0"/>
  </r>
  <r>
    <s v="2.99"/>
    <x v="1"/>
    <x v="0"/>
    <x v="1"/>
    <s v="Suministro e instalación de codo 90° galvanizado RED SUMINSITRO 1/2&quot;"/>
    <s v="UND"/>
    <n v="25"/>
    <n v="19380.815999999999"/>
    <n v="3682"/>
    <n v="23062.815999999999"/>
    <n v="576570.4"/>
    <m/>
    <n v="0"/>
    <n v="0"/>
    <n v="0"/>
  </r>
  <r>
    <s v="2.100"/>
    <x v="1"/>
    <x v="0"/>
    <x v="1"/>
    <s v="Suministro e instalación de codo 90° galvanizado RED SUMINSITRO 1&quot;"/>
    <s v="UND"/>
    <n v="25"/>
    <n v="25806.144"/>
    <n v="4903"/>
    <n v="30709.144"/>
    <n v="767728.6"/>
    <m/>
    <n v="0"/>
    <n v="0"/>
    <n v="0"/>
  </r>
  <r>
    <s v="2.101"/>
    <x v="1"/>
    <x v="0"/>
    <x v="1"/>
    <s v="Suministro e instalación de codo 90° galvanizado RED SUMINSITRO 2&quot;"/>
    <s v="UND"/>
    <n v="25"/>
    <n v="47696.375999999997"/>
    <n v="9062"/>
    <n v="56758.375999999997"/>
    <n v="1418959.4"/>
    <m/>
    <n v="0"/>
    <n v="0"/>
    <n v="0"/>
  </r>
  <r>
    <s v="2.102"/>
    <x v="1"/>
    <x v="0"/>
    <x v="1"/>
    <s v="Suministro e instalación de codo 90° galvanizado RED SUMINSITRO 2 1/2&quot;"/>
    <s v="UND"/>
    <n v="25"/>
    <n v="56741.411999999997"/>
    <n v="10781"/>
    <n v="67522.411999999997"/>
    <n v="1688060.2999999998"/>
    <m/>
    <n v="0"/>
    <n v="0"/>
    <n v="0"/>
  </r>
  <r>
    <s v="2.103"/>
    <x v="1"/>
    <x v="0"/>
    <x v="1"/>
    <s v="Suministro e instalación de codo 90° galvanizado RED SUMINSITRO 3&quot;"/>
    <s v="UND"/>
    <n v="30"/>
    <n v="65786.448000000004"/>
    <n v="12499"/>
    <n v="78285.448000000004"/>
    <n v="2348563.44"/>
    <m/>
    <n v="0"/>
    <n v="0"/>
    <n v="0"/>
  </r>
  <r>
    <s v="2.104"/>
    <x v="1"/>
    <x v="0"/>
    <x v="1"/>
    <s v="Suministro e instalación de codo 90° PVC sanitario ø 2”"/>
    <s v="UND"/>
    <n v="18"/>
    <n v="11779.404"/>
    <n v="2238"/>
    <n v="14017.404"/>
    <n v="252313.272"/>
    <m/>
    <n v="0"/>
    <n v="0"/>
    <n v="0"/>
  </r>
  <r>
    <s v="2.105"/>
    <x v="1"/>
    <x v="0"/>
    <x v="1"/>
    <s v="Suministro e instalación de codo 90° PVC sanitario ø 3”"/>
    <s v="UND"/>
    <n v="35"/>
    <n v="16436.784"/>
    <n v="3123"/>
    <n v="19559.784"/>
    <n v="684592.44"/>
    <m/>
    <n v="0"/>
    <n v="0"/>
    <n v="0"/>
  </r>
  <r>
    <s v="2.106"/>
    <x v="1"/>
    <x v="0"/>
    <x v="1"/>
    <s v="Suministro e instalación de codo 90° PVC sanitario ø 4”"/>
    <s v="UND"/>
    <n v="30"/>
    <n v="20932.547999999999"/>
    <n v="3977"/>
    <n v="24909.547999999999"/>
    <n v="747286.44"/>
    <m/>
    <n v="0"/>
    <n v="0"/>
    <n v="0"/>
  </r>
  <r>
    <s v="2.107"/>
    <x v="1"/>
    <x v="0"/>
    <x v="1"/>
    <s v="Suministro e instalación de codo 90° PVC sanitario ø 6”"/>
    <s v="UND"/>
    <n v="24"/>
    <n v="163965.984"/>
    <n v="31154"/>
    <n v="195119.984"/>
    <n v="4682879.6160000004"/>
    <m/>
    <n v="0"/>
    <n v="0"/>
    <n v="0"/>
  </r>
  <r>
    <s v="2.108"/>
    <x v="1"/>
    <x v="0"/>
    <x v="1"/>
    <s v="Suministro e instalación de codo de 4&quot; en PVC presión "/>
    <s v="UND"/>
    <n v="24"/>
    <n v="114093.25200000001"/>
    <n v="21678"/>
    <n v="135771.25200000001"/>
    <n v="3258510.0480000004"/>
    <m/>
    <n v="0"/>
    <n v="0"/>
    <n v="0"/>
  </r>
  <r>
    <s v="2.109"/>
    <x v="1"/>
    <x v="0"/>
    <x v="1"/>
    <s v="Suministro e instalación de codo de presión 90° de 1/2&quot; en PVC"/>
    <s v="UND"/>
    <n v="60"/>
    <n v="8840.8320000000003"/>
    <n v="1680"/>
    <n v="10520.832"/>
    <n v="631249.92000000004"/>
    <m/>
    <n v="0"/>
    <n v="0"/>
    <n v="0"/>
  </r>
  <r>
    <s v="2.110"/>
    <x v="1"/>
    <x v="0"/>
    <x v="1"/>
    <s v="Suministro e instalación de codo de presión 45° de 3/4&quot; en PVC"/>
    <s v="UND"/>
    <n v="72"/>
    <n v="8840.8320000000003"/>
    <n v="1680"/>
    <n v="10520.832"/>
    <n v="757499.90399999998"/>
    <m/>
    <n v="0"/>
    <n v="0"/>
    <n v="0"/>
  </r>
  <r>
    <s v="2.111"/>
    <x v="1"/>
    <x v="0"/>
    <x v="1"/>
    <s v="Suministro e instalación de codo de presión 45° de 1&quot; en PVC"/>
    <s v="UND"/>
    <n v="72"/>
    <n v="12774.216"/>
    <n v="2427"/>
    <n v="15201.216"/>
    <n v="1094487.5520000001"/>
    <m/>
    <n v="0"/>
    <n v="0"/>
    <n v="0"/>
  </r>
  <r>
    <s v="2.112"/>
    <x v="1"/>
    <x v="0"/>
    <x v="1"/>
    <s v="Suministro e instalación de collarín de 3&quot;"/>
    <s v="UND"/>
    <n v="48"/>
    <n v="56076.383999999998"/>
    <n v="10655"/>
    <n v="66731.383999999991"/>
    <n v="3203106.4319999996"/>
    <m/>
    <n v="0"/>
    <n v="0"/>
    <n v="0"/>
  </r>
  <r>
    <s v="2.113"/>
    <x v="1"/>
    <x v="0"/>
    <x v="1"/>
    <s v="Suministro e instalación de desagüe automático para lavamanos"/>
    <s v="UND"/>
    <n v="120"/>
    <n v="144533.84400000001"/>
    <n v="27461"/>
    <n v="171994.84400000001"/>
    <n v="20639381.280000001"/>
    <m/>
    <n v="0"/>
    <n v="0"/>
    <n v="0"/>
  </r>
  <r>
    <s v="2.114"/>
    <x v="1"/>
    <x v="0"/>
    <x v="1"/>
    <s v="Suministro e instalación de diafragma para fluxómetro de sanitario"/>
    <s v="UND"/>
    <n v="40"/>
    <n v="291593.484"/>
    <n v="55403"/>
    <n v="346996.484"/>
    <n v="13879859.359999999"/>
    <m/>
    <n v="0"/>
    <n v="0"/>
    <n v="0"/>
  </r>
  <r>
    <s v="2.115"/>
    <x v="1"/>
    <x v="0"/>
    <x v="1"/>
    <s v="Suministro e instalación de fluxómetro para sanitario"/>
    <s v="UND"/>
    <n v="36"/>
    <n v="1156794.912"/>
    <n v="219791"/>
    <n v="1376585.912"/>
    <n v="49557092.832000002"/>
    <m/>
    <n v="0"/>
    <n v="0"/>
    <n v="0"/>
  </r>
  <r>
    <s v="2.116"/>
    <x v="1"/>
    <x v="0"/>
    <x v="1"/>
    <s v="Suministro e instalación de grifería para lavamanos sensor electrónico"/>
    <s v="UND"/>
    <n v="60"/>
    <n v="464940.83999999997"/>
    <n v="88339"/>
    <n v="553279.84"/>
    <n v="33196790.399999999"/>
    <m/>
    <n v="0"/>
    <n v="0"/>
    <n v="0"/>
  </r>
  <r>
    <s v="2.117"/>
    <x v="1"/>
    <x v="0"/>
    <x v="1"/>
    <s v="Suministro e instalación de grifería para lavamanos tipo Grival o similar "/>
    <s v="UND"/>
    <n v="120"/>
    <n v="207738.804"/>
    <n v="39470"/>
    <n v="247208.804"/>
    <n v="29665056.48"/>
    <m/>
    <n v="0"/>
    <n v="0"/>
    <n v="0"/>
  </r>
  <r>
    <s v="2.118"/>
    <x v="1"/>
    <x v="0"/>
    <x v="1"/>
    <s v="Suministro e instalación de kit sellos eje válvula tipo pedal "/>
    <s v="UND"/>
    <n v="24"/>
    <n v="110898.06"/>
    <n v="21071"/>
    <n v="131969.06"/>
    <n v="3167257.44"/>
    <m/>
    <n v="0"/>
    <n v="0"/>
    <n v="0"/>
  </r>
  <r>
    <s v="2.119"/>
    <x v="1"/>
    <x v="0"/>
    <x v="1"/>
    <s v="Suministro e instalación de lavamanos de colgar no incluye grifería"/>
    <s v="UND"/>
    <n v="20"/>
    <n v="184671.39600000001"/>
    <n v="35088"/>
    <n v="219759.39600000001"/>
    <n v="4395187.92"/>
    <m/>
    <n v="0"/>
    <n v="0"/>
    <n v="0"/>
  </r>
  <r>
    <s v="2.120"/>
    <x v="1"/>
    <x v="0"/>
    <x v="1"/>
    <s v="Suministro e instalación de lavamanos de pedestal no incluye grifería"/>
    <s v="UND"/>
    <n v="100"/>
    <n v="216787.11600000001"/>
    <n v="41190"/>
    <n v="257977.11600000001"/>
    <n v="25797711.600000001"/>
    <m/>
    <n v="0"/>
    <n v="0"/>
    <n v="0"/>
  </r>
  <r>
    <s v="2.121"/>
    <x v="2"/>
    <x v="0"/>
    <x v="1"/>
    <s v="Suministro e instalación de llave terminal o canilla"/>
    <s v="UND"/>
    <n v="30"/>
    <n v="35064.120000000003"/>
    <n v="6662"/>
    <n v="41726.120000000003"/>
    <n v="1251783.6000000001"/>
    <m/>
    <n v="0"/>
    <n v="0"/>
    <n v="0"/>
  </r>
  <r>
    <s v="2.122"/>
    <x v="2"/>
    <x v="0"/>
    <x v="1"/>
    <s v="Suministro e instalación de manguera plástica para lavamanos o sanitarios - poliflex "/>
    <s v="UND"/>
    <n v="400"/>
    <n v="19651.632000000001"/>
    <n v="3734"/>
    <n v="23385.632000000001"/>
    <n v="9354252.8000000007"/>
    <m/>
    <n v="0"/>
    <n v="0"/>
    <n v="0"/>
  </r>
  <r>
    <s v="2.123"/>
    <x v="2"/>
    <x v="0"/>
    <x v="1"/>
    <s v="Suministro e instalación de manija para tanque de sanitario"/>
    <s v="UND"/>
    <n v="48"/>
    <n v="36357.048000000003"/>
    <n v="6908"/>
    <n v="43265.048000000003"/>
    <n v="2076722.304"/>
    <m/>
    <n v="0"/>
    <n v="0"/>
    <n v="0"/>
  </r>
  <r>
    <s v="2.124"/>
    <x v="2"/>
    <x v="0"/>
    <x v="1"/>
    <s v="Suministro e instalación de niple galvanizado de 3/8&quot; desde 3&quot; hasta 8&quot; de longitud incluye consumibles"/>
    <s v="UND"/>
    <n v="50"/>
    <n v="48433.476000000002"/>
    <n v="9202"/>
    <n v="57635.476000000002"/>
    <n v="2881773.8000000003"/>
    <m/>
    <n v="0"/>
    <n v="0"/>
    <n v="0"/>
  </r>
  <r>
    <s v="2.125"/>
    <x v="2"/>
    <x v="0"/>
    <x v="1"/>
    <s v="Suministro e instalación de niple galvanizado 1/2&quot;"/>
    <s v="UND"/>
    <n v="12"/>
    <n v="37588.824000000001"/>
    <n v="7142"/>
    <n v="44730.824000000001"/>
    <n v="536769.88800000004"/>
    <m/>
    <n v="0"/>
    <n v="0"/>
    <n v="0"/>
  </r>
  <r>
    <s v="2.126"/>
    <x v="2"/>
    <x v="0"/>
    <x v="1"/>
    <s v="Suministro e instalación de niple plástico de 1/2&quot;, incluye consumibles"/>
    <s v="UND"/>
    <n v="12"/>
    <n v="22912.344000000001"/>
    <n v="4353"/>
    <n v="27265.344000000001"/>
    <n v="327184.12800000003"/>
    <m/>
    <n v="0"/>
    <n v="0"/>
    <n v="0"/>
  </r>
  <r>
    <s v="2.127"/>
    <x v="2"/>
    <x v="0"/>
    <x v="1"/>
    <s v="Suministro e instalación de orinal con grifería sencilla Corona o similar"/>
    <s v="UND"/>
    <n v="30"/>
    <n v="754743.44400000002"/>
    <n v="143401"/>
    <n v="898144.44400000002"/>
    <n v="26944333.32"/>
    <m/>
    <n v="0"/>
    <n v="0"/>
    <n v="0"/>
  </r>
  <r>
    <s v="2.128"/>
    <x v="2"/>
    <x v="0"/>
    <x v="1"/>
    <s v="Suministro e instalación de pomo de lavamanos o ducha tipo Grival o similar"/>
    <s v="UND"/>
    <n v="75"/>
    <n v="72516.444000000003"/>
    <n v="13778"/>
    <n v="86294.444000000003"/>
    <n v="6472083.2999999998"/>
    <m/>
    <n v="0"/>
    <n v="0"/>
    <n v="0"/>
  </r>
  <r>
    <s v="2.129"/>
    <x v="2"/>
    <x v="0"/>
    <x v="1"/>
    <s v="Suministro e instalación de racor tasa plástico para sanitario"/>
    <s v="UND"/>
    <n v="130"/>
    <n v="41654.339999999997"/>
    <n v="7914"/>
    <n v="49568.34"/>
    <n v="6443884.1999999993"/>
    <m/>
    <n v="0"/>
    <n v="0"/>
    <n v="0"/>
  </r>
  <r>
    <s v="2.130"/>
    <x v="2"/>
    <x v="0"/>
    <x v="1"/>
    <s v="Suministro e instalación de reducción bushing o copa PVC o galvanizado hasta 1&quot;"/>
    <s v="UND"/>
    <n v="25"/>
    <n v="19831.811999999998"/>
    <n v="3768"/>
    <n v="23599.811999999998"/>
    <n v="589995.29999999993"/>
    <m/>
    <n v="0"/>
    <n v="0"/>
    <n v="0"/>
  </r>
  <r>
    <s v="2.131"/>
    <x v="2"/>
    <x v="0"/>
    <x v="1"/>
    <s v="Suministro e instalación de reducción buje PVC de 4&quot; a 2&quot;"/>
    <s v="UND"/>
    <n v="40"/>
    <n v="17615.052"/>
    <n v="3347"/>
    <n v="20962.052"/>
    <n v="838482.08"/>
    <m/>
    <n v="0"/>
    <n v="0"/>
    <n v="0"/>
  </r>
  <r>
    <s v="2.132"/>
    <x v="2"/>
    <x v="0"/>
    <x v="1"/>
    <s v="Suministro e instalación de rejilla de piso 3&quot; de COBRE"/>
    <s v="UND"/>
    <n v="30"/>
    <n v="60138.623999999996"/>
    <n v="11426"/>
    <n v="71564.623999999996"/>
    <n v="2146938.7199999997"/>
    <m/>
    <n v="0"/>
    <n v="0"/>
    <n v="0"/>
  </r>
  <r>
    <s v="2.133"/>
    <x v="2"/>
    <x v="0"/>
    <x v="1"/>
    <s v="Suministro e instalación de rejilla plástica de piso 3&quot; x 2&quot; para desagües"/>
    <s v="UND"/>
    <n v="40"/>
    <n v="22602.216"/>
    <n v="4294"/>
    <n v="26896.216"/>
    <n v="1075848.6400000001"/>
    <m/>
    <n v="0"/>
    <n v="0"/>
    <n v="0"/>
  </r>
  <r>
    <s v="2.134"/>
    <x v="2"/>
    <x v="0"/>
    <x v="1"/>
    <s v="Suministro e instalación de rejilla sifón de 4&quot;"/>
    <s v="UND"/>
    <n v="40"/>
    <n v="49129.08"/>
    <n v="9335"/>
    <n v="58464.08"/>
    <n v="2338563.2000000002"/>
    <m/>
    <n v="0"/>
    <n v="0"/>
    <n v="0"/>
  </r>
  <r>
    <s v="2.135"/>
    <x v="2"/>
    <x v="0"/>
    <x v="1"/>
    <s v="Suministro e instalación de salidas en PVC-P ø ¾ ”"/>
    <s v="UND"/>
    <n v="20"/>
    <n v="63558.767999999996"/>
    <n v="12076"/>
    <n v="75634.767999999996"/>
    <n v="1512695.3599999999"/>
    <m/>
    <n v="0"/>
    <n v="0"/>
    <n v="0"/>
  </r>
  <r>
    <s v="2.136"/>
    <x v="2"/>
    <x v="0"/>
    <x v="1"/>
    <s v="Suministro e instalación de salidas en PVC-P ø ½ ”"/>
    <s v="UND"/>
    <n v="20"/>
    <n v="55613.376000000004"/>
    <n v="10567"/>
    <n v="66180.376000000004"/>
    <n v="1323607.52"/>
    <m/>
    <n v="0"/>
    <n v="0"/>
    <n v="0"/>
  </r>
  <r>
    <s v="2.137"/>
    <x v="2"/>
    <x v="0"/>
    <x v="1"/>
    <s v="Suministro e instalación de salidas en PVC-P ø 1”"/>
    <s v="UND"/>
    <n v="20"/>
    <n v="66735.395999999993"/>
    <n v="12680"/>
    <n v="79415.395999999993"/>
    <n v="1588307.92"/>
    <m/>
    <n v="0"/>
    <n v="0"/>
    <n v="0"/>
  </r>
  <r>
    <s v="2.138"/>
    <x v="2"/>
    <x v="0"/>
    <x v="1"/>
    <s v="Suministro e instalación de salidas sanitarias en PVC, incluye hasta 1 m :ø 2”"/>
    <s v="UND"/>
    <n v="50"/>
    <n v="74025.588000000003"/>
    <n v="14065"/>
    <n v="88090.588000000003"/>
    <n v="4404529.4000000004"/>
    <m/>
    <n v="0"/>
    <n v="0"/>
    <n v="0"/>
  </r>
  <r>
    <s v="2.139"/>
    <x v="2"/>
    <x v="0"/>
    <x v="1"/>
    <s v="Suministro e instalación de salidas sanitarias en PVC, incluye hasta 1 m :ø 3”"/>
    <s v="UND"/>
    <n v="50"/>
    <n v="101298.288"/>
    <n v="19247"/>
    <n v="120545.288"/>
    <n v="6027264.4000000004"/>
    <m/>
    <n v="0"/>
    <n v="0"/>
    <n v="0"/>
  </r>
  <r>
    <s v="2.140"/>
    <x v="2"/>
    <x v="0"/>
    <x v="1"/>
    <s v="Suministro e instalación de salidas sanitarias en PVC, incluye hasta 1 m: ø 4”"/>
    <s v="UND"/>
    <n v="20"/>
    <n v="92644.187999999995"/>
    <n v="17602"/>
    <n v="110246.18799999999"/>
    <n v="2204923.7599999998"/>
    <m/>
    <n v="0"/>
    <n v="0"/>
    <n v="0"/>
  </r>
  <r>
    <s v="2.141"/>
    <x v="2"/>
    <x v="0"/>
    <x v="1"/>
    <s v="Suministro e instalación de sanitario (Taza adriática con fluxómetro), incluye todos los elementos necesarios para su correcta instalación"/>
    <s v="UND"/>
    <n v="40"/>
    <n v="2114019.1800000002"/>
    <n v="401664"/>
    <n v="2515683.1800000002"/>
    <n v="100627327.2"/>
    <m/>
    <n v="0"/>
    <n v="0"/>
    <n v="0"/>
  </r>
  <r>
    <s v="2.142"/>
    <x v="2"/>
    <x v="0"/>
    <x v="1"/>
    <s v="Suministro e instalación de sanitario Tradicional blanco de dos piezas referencia Acuario o similar, incluye todos los elementos necesarios para su correcta instalación"/>
    <s v="UND"/>
    <n v="30"/>
    <n v="466844.196"/>
    <n v="88700"/>
    <n v="555544.196"/>
    <n v="16666325.879999999"/>
    <m/>
    <n v="0"/>
    <n v="0"/>
    <n v="0"/>
  </r>
  <r>
    <s v="2.143"/>
    <x v="2"/>
    <x v="0"/>
    <x v="1"/>
    <s v="Suministro e instalación de punto hidrosanitario para conexión de equipos de hemodiálisis. Incluye caja tipo lavadora y sus respectivos accesorios para suministro y desague."/>
    <s v="UND"/>
    <n v="30"/>
    <n v="195863.304"/>
    <n v="37214"/>
    <n v="233077.304"/>
    <n v="6992319.1200000001"/>
    <m/>
    <n v="0"/>
    <n v="0"/>
    <n v="0"/>
  </r>
  <r>
    <s v="2.144"/>
    <x v="2"/>
    <x v="0"/>
    <x v="1"/>
    <s v="Suministro e instalación de sello stop para sanitario"/>
    <s v="UND"/>
    <n v="30"/>
    <n v="35701.847999999998"/>
    <n v="6783"/>
    <n v="42484.847999999998"/>
    <n v="1274545.44"/>
    <m/>
    <n v="0"/>
    <n v="0"/>
    <n v="0"/>
  </r>
  <r>
    <s v="2.145"/>
    <x v="2"/>
    <x v="0"/>
    <x v="1"/>
    <s v="Suministro e instalación de sifón 3&quot;"/>
    <s v="UND"/>
    <n v="24"/>
    <n v="94557.372000000003"/>
    <n v="17966"/>
    <n v="112523.372"/>
    <n v="2700560.9280000003"/>
    <m/>
    <n v="0"/>
    <n v="0"/>
    <n v="0"/>
  </r>
  <r>
    <s v="2.146"/>
    <x v="2"/>
    <x v="0"/>
    <x v="1"/>
    <s v="Suministro e instalación de sifón 4&quot;"/>
    <s v="UND"/>
    <n v="20"/>
    <n v="136470.516"/>
    <n v="25929"/>
    <n v="162399.516"/>
    <n v="3247990.3200000003"/>
    <m/>
    <n v="0"/>
    <n v="0"/>
    <n v="0"/>
  </r>
  <r>
    <s v="2.147"/>
    <x v="2"/>
    <x v="0"/>
    <x v="1"/>
    <s v="Suministro e instalación de sifón en v y canastilla para lavaplatos (pozuelo) en acero inoxidable"/>
    <s v="UND"/>
    <n v="20"/>
    <n v="112409.38800000001"/>
    <n v="21358"/>
    <n v="133767.38800000001"/>
    <n v="2675347.7600000002"/>
    <m/>
    <n v="0"/>
    <n v="0"/>
    <n v="0"/>
  </r>
  <r>
    <s v="2.148"/>
    <x v="2"/>
    <x v="0"/>
    <x v="1"/>
    <s v="Suministro e instalación de sifón para lavamanos"/>
    <s v="UND"/>
    <n v="10"/>
    <n v="140078.484"/>
    <n v="26615"/>
    <n v="166693.484"/>
    <n v="1666934.8399999999"/>
    <m/>
    <n v="0"/>
    <n v="0"/>
    <n v="0"/>
  </r>
  <r>
    <s v="2.149"/>
    <x v="2"/>
    <x v="0"/>
    <x v="1"/>
    <s v="Suministro e instalación de tapa registro plástico 20 x 20 blanco"/>
    <s v="UND"/>
    <n v="30"/>
    <n v="49592.088000000003"/>
    <n v="9422"/>
    <n v="59014.088000000003"/>
    <n v="1770422.6400000001"/>
    <m/>
    <n v="0"/>
    <n v="0"/>
    <n v="0"/>
  </r>
  <r>
    <s v="2.150"/>
    <x v="2"/>
    <x v="0"/>
    <x v="1"/>
    <s v="Suministro e instalación de tapón soldado de PVC de 1/2&quot; "/>
    <s v="UND"/>
    <n v="40"/>
    <n v="6877.4160000000002"/>
    <n v="1307"/>
    <n v="8184.4160000000002"/>
    <n v="327376.64000000001"/>
    <m/>
    <n v="0"/>
    <n v="0"/>
    <n v="0"/>
  </r>
  <r>
    <s v="2.151"/>
    <x v="2"/>
    <x v="0"/>
    <x v="1"/>
    <s v="Suministro e instalación de tee de 1&quot; en PVC presión"/>
    <s v="UND"/>
    <n v="50"/>
    <n v="12257.7"/>
    <n v="2329"/>
    <n v="14586.7"/>
    <n v="729335"/>
    <m/>
    <n v="0"/>
    <n v="0"/>
    <n v="0"/>
  </r>
  <r>
    <s v="2.152"/>
    <x v="2"/>
    <x v="0"/>
    <x v="1"/>
    <s v="Suministro e instalación de tee de 4&quot; en PVC presión "/>
    <s v="UND"/>
    <n v="10"/>
    <n v="127708.308"/>
    <n v="24265"/>
    <n v="151973.30800000002"/>
    <n v="1519733.08"/>
    <m/>
    <n v="0"/>
    <n v="0"/>
    <n v="0"/>
  </r>
  <r>
    <s v="2.153"/>
    <x v="2"/>
    <x v="0"/>
    <x v="1"/>
    <s v="Suministro e instalación de tee PVC sanitaria ø 2”"/>
    <s v="UND"/>
    <n v="25"/>
    <n v="26072.592000000001"/>
    <n v="4954"/>
    <n v="31026.592000000001"/>
    <n v="775664.8"/>
    <m/>
    <n v="0"/>
    <n v="0"/>
    <n v="0"/>
  </r>
  <r>
    <s v="2.154"/>
    <x v="2"/>
    <x v="0"/>
    <x v="1"/>
    <s v="Suministro e instalación de tee PVC sanitaria ø 3”"/>
    <s v="UND"/>
    <n v="50"/>
    <n v="31265.052"/>
    <n v="5940"/>
    <n v="37205.051999999996"/>
    <n v="1860252.5999999999"/>
    <m/>
    <n v="0"/>
    <n v="0"/>
    <n v="0"/>
  </r>
  <r>
    <s v="2.155"/>
    <x v="2"/>
    <x v="0"/>
    <x v="1"/>
    <s v="Suministro e instalación de tee PVC sanitaria ø 4”"/>
    <s v="UND"/>
    <n v="30"/>
    <n v="47239.92"/>
    <n v="8976"/>
    <n v="56215.92"/>
    <n v="1686477.5999999999"/>
    <m/>
    <n v="0"/>
    <n v="0"/>
    <n v="0"/>
  </r>
  <r>
    <s v="2.156"/>
    <x v="2"/>
    <x v="0"/>
    <x v="1"/>
    <s v="Suministro e instalación de tee PVC sanitaria ø 6”"/>
    <s v="UND"/>
    <n v="12"/>
    <n v="278474.196"/>
    <n v="52910"/>
    <n v="331384.196"/>
    <n v="3976610.352"/>
    <m/>
    <n v="0"/>
    <n v="0"/>
    <n v="0"/>
  </r>
  <r>
    <s v="2.157"/>
    <x v="2"/>
    <x v="0"/>
    <x v="1"/>
    <s v="Suministro e instalación de tele ducha plástica flexible con pistola, (Incluye manguera)"/>
    <s v="UND"/>
    <n v="40"/>
    <n v="167666.772"/>
    <n v="31857"/>
    <n v="199523.772"/>
    <n v="7980950.8799999999"/>
    <m/>
    <n v="0"/>
    <n v="0"/>
    <n v="0"/>
  </r>
  <r>
    <s v="2.158"/>
    <x v="2"/>
    <x v="0"/>
    <x v="1"/>
    <s v="Suministro e instalación de tubo galvanizado RED SUMINSITRO 1&quot;"/>
    <s v="ML"/>
    <n v="24"/>
    <n v="16447.704000000002"/>
    <n v="3125"/>
    <n v="19572.704000000002"/>
    <n v="469744.89600000007"/>
    <m/>
    <n v="0"/>
    <n v="0"/>
    <n v="0"/>
  </r>
  <r>
    <s v="2.159"/>
    <x v="2"/>
    <x v="0"/>
    <x v="1"/>
    <s v="Suministro e instalación de tubo galvanizado RED SUMINSITRO 1 1/2&quot;"/>
    <s v="ML"/>
    <n v="24"/>
    <n v="20922.72"/>
    <n v="3975"/>
    <n v="24897.72"/>
    <n v="597545.28"/>
    <m/>
    <n v="0"/>
    <n v="0"/>
    <n v="0"/>
  </r>
  <r>
    <s v="2.160"/>
    <x v="2"/>
    <x v="0"/>
    <x v="1"/>
    <s v="Suministro e instalación de tubo galvanizado RED SUMINSITRO 2&quot;"/>
    <s v="ML"/>
    <n v="24"/>
    <n v="26130.468000000001"/>
    <n v="4965"/>
    <n v="31095.468000000001"/>
    <n v="746291.23200000008"/>
    <m/>
    <n v="0"/>
    <n v="0"/>
    <n v="0"/>
  </r>
  <r>
    <s v="2.161"/>
    <x v="2"/>
    <x v="0"/>
    <x v="1"/>
    <s v="Suministro e instalación de tubo galvanizado RED SUMINSITRO 2 1/2&quot;"/>
    <s v="ML"/>
    <n v="24"/>
    <n v="40315.548000000003"/>
    <n v="7660"/>
    <n v="47975.548000000003"/>
    <n v="1151413.152"/>
    <m/>
    <n v="0"/>
    <n v="0"/>
    <n v="0"/>
  </r>
  <r>
    <s v="2.162"/>
    <x v="2"/>
    <x v="0"/>
    <x v="1"/>
    <s v="Suministro e instalación de tubo galvanizado RED SUMINSITRO 3&quot;"/>
    <s v="ML"/>
    <n v="13"/>
    <n v="49096.32"/>
    <n v="9328"/>
    <n v="58424.32"/>
    <n v="759516.16000000003"/>
    <m/>
    <n v="0"/>
    <n v="0"/>
    <n v="0"/>
  </r>
  <r>
    <s v="2.163"/>
    <x v="2"/>
    <x v="0"/>
    <x v="1"/>
    <s v="Suministro e instalación de tubo PVC sanitario ø 2”"/>
    <s v="ML"/>
    <n v="30"/>
    <n v="25825.8"/>
    <n v="4907"/>
    <n v="30732.799999999999"/>
    <n v="921984"/>
    <m/>
    <n v="0"/>
    <n v="0"/>
    <n v="0"/>
  </r>
  <r>
    <s v="2.164"/>
    <x v="2"/>
    <x v="0"/>
    <x v="1"/>
    <s v="Suministro e instalación de tubo PVC sanitario ø 3”"/>
    <s v="ML"/>
    <n v="60"/>
    <n v="33186.972000000002"/>
    <n v="6306"/>
    <n v="39492.972000000002"/>
    <n v="2369578.3200000003"/>
    <m/>
    <n v="0"/>
    <n v="0"/>
    <n v="0"/>
  </r>
  <r>
    <s v="2.165"/>
    <x v="2"/>
    <x v="0"/>
    <x v="1"/>
    <s v="Suministro e instalación de tubo PVC sanitario ø 4”"/>
    <s v="ML"/>
    <n v="60"/>
    <n v="44410.548000000003"/>
    <n v="8438"/>
    <n v="52848.548000000003"/>
    <n v="3170912.8800000004"/>
    <m/>
    <n v="0"/>
    <n v="0"/>
    <n v="0"/>
  </r>
  <r>
    <s v="2.166"/>
    <x v="2"/>
    <x v="0"/>
    <x v="1"/>
    <s v="Suministro e instalación de tubo PVC sanitario ø 6”"/>
    <s v="ML"/>
    <n v="40"/>
    <n v="88536.084000000003"/>
    <n v="16822"/>
    <n v="105358.084"/>
    <n v="4214323.3600000003"/>
    <m/>
    <n v="0"/>
    <n v="0"/>
    <n v="0"/>
  </r>
  <r>
    <s v="2.167"/>
    <x v="2"/>
    <x v="0"/>
    <x v="1"/>
    <s v="Suministro e instalación de unión de 3/4&quot; en PVC"/>
    <s v="UND"/>
    <n v="30"/>
    <n v="6877.4160000000002"/>
    <n v="1307"/>
    <n v="8184.4160000000002"/>
    <n v="245532.48"/>
    <m/>
    <n v="0"/>
    <n v="0"/>
    <n v="0"/>
  </r>
  <r>
    <s v="2.168"/>
    <x v="2"/>
    <x v="0"/>
    <x v="1"/>
    <s v="Suministro e instalación de unión de 1/2&quot; en PVC"/>
    <s v="UND"/>
    <n v="50"/>
    <n v="6877.4160000000002"/>
    <n v="1307"/>
    <n v="8184.4160000000002"/>
    <n v="409220.8"/>
    <m/>
    <n v="0"/>
    <n v="0"/>
    <n v="0"/>
  </r>
  <r>
    <s v="2.169"/>
    <x v="2"/>
    <x v="0"/>
    <x v="1"/>
    <s v="Suministro e instalación de unión PVC sanitaria ø 2”"/>
    <s v="UND"/>
    <n v="40"/>
    <n v="10333.596"/>
    <n v="1963"/>
    <n v="12296.596"/>
    <n v="491863.83999999997"/>
    <m/>
    <n v="0"/>
    <n v="0"/>
    <n v="0"/>
  </r>
  <r>
    <s v="2.170"/>
    <x v="2"/>
    <x v="0"/>
    <x v="1"/>
    <s v="Suministro e instalación de unión PVC sanitaria ø 3”"/>
    <s v="UND"/>
    <n v="40"/>
    <n v="12099.36"/>
    <n v="2299"/>
    <n v="14398.36"/>
    <n v="575934.4"/>
    <m/>
    <n v="0"/>
    <n v="0"/>
    <n v="0"/>
  </r>
  <r>
    <s v="2.171"/>
    <x v="2"/>
    <x v="0"/>
    <x v="1"/>
    <s v="Suministro e instalación de unión PVC sanitaria ø 4”"/>
    <s v="UND"/>
    <n v="40"/>
    <n v="15955.212"/>
    <n v="3031"/>
    <n v="18986.212"/>
    <n v="759448.48"/>
    <m/>
    <n v="0"/>
    <n v="0"/>
    <n v="0"/>
  </r>
  <r>
    <s v="2.172"/>
    <x v="2"/>
    <x v="0"/>
    <x v="1"/>
    <s v="Suministro e instalación de unión PVC sanitaria ø 6”"/>
    <s v="UND"/>
    <n v="30"/>
    <n v="48343.932000000001"/>
    <n v="9185"/>
    <n v="57528.932000000001"/>
    <n v="1725867.96"/>
    <m/>
    <n v="0"/>
    <n v="0"/>
    <n v="0"/>
  </r>
  <r>
    <s v="2.173"/>
    <x v="2"/>
    <x v="0"/>
    <x v="1"/>
    <s v="Suministro e instalación de unión universal de 2&quot; PVC presión"/>
    <s v="UND"/>
    <n v="40"/>
    <n v="75735.66"/>
    <n v="14390"/>
    <n v="90125.66"/>
    <n v="3605026.4000000004"/>
    <m/>
    <n v="0"/>
    <n v="0"/>
    <n v="0"/>
  </r>
  <r>
    <s v="2.174"/>
    <x v="2"/>
    <x v="0"/>
    <x v="1"/>
    <s v="Suministro e instalación de unión universal de 3&quot; PVC presión"/>
    <s v="UND"/>
    <n v="30"/>
    <n v="45090.864000000001"/>
    <n v="8567"/>
    <n v="53657.864000000001"/>
    <n v="1609735.92"/>
    <m/>
    <n v="0"/>
    <n v="0"/>
    <n v="0"/>
  </r>
  <r>
    <s v="2.175"/>
    <x v="2"/>
    <x v="0"/>
    <x v="1"/>
    <s v="Suministro e instalación de válvula de ø 3/4&quot; tipo red &amp; white"/>
    <s v="UND"/>
    <n v="25"/>
    <n v="161147.53200000001"/>
    <n v="30618"/>
    <n v="191765.53200000001"/>
    <n v="4794138.3"/>
    <m/>
    <n v="0"/>
    <n v="0"/>
    <n v="0"/>
  </r>
  <r>
    <s v="2.176"/>
    <x v="2"/>
    <x v="0"/>
    <x v="1"/>
    <s v="Suministro e instalación de válvula de pie o de pedal para lavamanos"/>
    <s v="UND"/>
    <n v="35"/>
    <n v="496371.87599999999"/>
    <n v="94311"/>
    <n v="590682.87599999993"/>
    <n v="20673900.659999996"/>
    <m/>
    <n v="0"/>
    <n v="0"/>
    <n v="0"/>
  </r>
  <r>
    <s v="2.177"/>
    <x v="2"/>
    <x v="0"/>
    <x v="1"/>
    <s v="Suministro e instalación de válvula flotador c/bola Helbert de 3&quot;"/>
    <s v="UND"/>
    <n v="20"/>
    <n v="1320681.18"/>
    <n v="250929"/>
    <n v="1571610.18"/>
    <n v="31432203.599999998"/>
    <m/>
    <n v="0"/>
    <n v="0"/>
    <n v="0"/>
  </r>
  <r>
    <s v="2.178"/>
    <x v="2"/>
    <x v="0"/>
    <x v="1"/>
    <s v="Suministro e instalación de válvula tipo bola hasta de 1&quot; de diámetro"/>
    <s v="UND"/>
    <n v="40"/>
    <n v="82171.907999999996"/>
    <n v="15613"/>
    <n v="97784.907999999996"/>
    <n v="3911396.32"/>
    <m/>
    <n v="0"/>
    <n v="0"/>
    <n v="0"/>
  </r>
  <r>
    <s v="2.179"/>
    <x v="2"/>
    <x v="0"/>
    <x v="1"/>
    <s v="Suministro e instalación de vástago para mezclador duchas o lavamanos Grival o similar"/>
    <s v="UND"/>
    <n v="150"/>
    <n v="116881.128"/>
    <n v="22207"/>
    <n v="139088.128"/>
    <n v="20863219.199999999"/>
    <m/>
    <n v="0"/>
    <n v="0"/>
    <n v="0"/>
  </r>
  <r>
    <s v="2.180"/>
    <x v="2"/>
    <x v="0"/>
    <x v="1"/>
    <s v="Suministro e instalación de yee PVC sanitaria ø 2”"/>
    <s v="UND"/>
    <n v="60"/>
    <n v="27678.923999999999"/>
    <n v="5259"/>
    <n v="32937.923999999999"/>
    <n v="1976275.44"/>
    <m/>
    <n v="0"/>
    <n v="0"/>
    <n v="0"/>
  </r>
  <r>
    <s v="2.181"/>
    <x v="2"/>
    <x v="0"/>
    <x v="1"/>
    <s v="Suministro e instalación de yee PVC sanitaria ø 3”"/>
    <s v="UND"/>
    <n v="80"/>
    <n v="40258.764000000003"/>
    <n v="7649"/>
    <n v="47907.764000000003"/>
    <n v="3832621.12"/>
    <m/>
    <n v="0"/>
    <n v="0"/>
    <n v="0"/>
  </r>
  <r>
    <s v="2.182"/>
    <x v="2"/>
    <x v="0"/>
    <x v="1"/>
    <s v="Suministro e instalación de yee PVC sanitaria ø 4”"/>
    <s v="UND"/>
    <n v="60"/>
    <n v="60085.116000000002"/>
    <n v="11416"/>
    <n v="71501.116000000009"/>
    <n v="4290066.9600000009"/>
    <m/>
    <n v="0"/>
    <n v="0"/>
    <n v="0"/>
  </r>
  <r>
    <s v="2.183"/>
    <x v="2"/>
    <x v="0"/>
    <x v="1"/>
    <s v="Suministro e instalación de yee PVC sanitaria ø 6”"/>
    <s v="UND"/>
    <n v="20"/>
    <n v="235116.33600000001"/>
    <n v="44672"/>
    <n v="279788.33600000001"/>
    <n v="5595766.7200000007"/>
    <m/>
    <n v="0"/>
    <n v="0"/>
    <n v="0"/>
  </r>
  <r>
    <s v="2.184"/>
    <x v="2"/>
    <x v="0"/>
    <x v="1"/>
    <s v="Suministro e instalación de yee reducida PVC sanitaria ø 6” x 4&quot;"/>
    <s v="UND"/>
    <n v="30"/>
    <n v="227086.86"/>
    <n v="43147"/>
    <n v="270233.86"/>
    <n v="8107015.7999999998"/>
    <m/>
    <n v="0"/>
    <n v="0"/>
    <n v="0"/>
  </r>
  <r>
    <s v="2.185"/>
    <x v="2"/>
    <x v="0"/>
    <x v="1"/>
    <s v="Suministro e instalación universal galvanizada RED SUMINSITRO 1/2&quot;"/>
    <s v="UND"/>
    <n v="200"/>
    <n v="25389"/>
    <n v="4824"/>
    <n v="30213"/>
    <n v="6042600"/>
    <m/>
    <n v="0"/>
    <n v="0"/>
    <n v="0"/>
  </r>
  <r>
    <s v="2.186"/>
    <x v="2"/>
    <x v="0"/>
    <x v="1"/>
    <s v="Suministro e instalación universal galvanizada RED SUMINSITRO 1&quot;"/>
    <s v="UND"/>
    <n v="150"/>
    <n v="43469.243999999999"/>
    <n v="8259"/>
    <n v="51728.243999999999"/>
    <n v="7759236.5999999996"/>
    <m/>
    <n v="0"/>
    <n v="0"/>
    <n v="0"/>
  </r>
  <r>
    <s v="2.187"/>
    <x v="2"/>
    <x v="0"/>
    <x v="1"/>
    <s v="Suministro y aplicación de silicona transparente para sellado de lavamanos  y otros"/>
    <s v="ML"/>
    <n v="600"/>
    <n v="4870.32"/>
    <n v="925"/>
    <n v="5795.32"/>
    <n v="3477192"/>
    <m/>
    <n v="0"/>
    <n v="0"/>
    <n v="0"/>
  </r>
  <r>
    <s v="2.188"/>
    <x v="2"/>
    <x v="0"/>
    <x v="1"/>
    <s v="Suministro y colocación de tubería PVC sanitaria, incluye accesorios: ø 2&quot;"/>
    <s v="ML"/>
    <n v="350"/>
    <n v="39209.351999999999"/>
    <n v="7450"/>
    <n v="46659.351999999999"/>
    <n v="16330773.199999999"/>
    <m/>
    <n v="0"/>
    <n v="0"/>
    <n v="0"/>
  </r>
  <r>
    <s v="2.189"/>
    <x v="2"/>
    <x v="0"/>
    <x v="1"/>
    <s v="Suministro y colocación de tubería PVC sanitaria, incluye accesorios: ø 3&quot;"/>
    <s v="ML"/>
    <n v="200"/>
    <n v="49577.892"/>
    <n v="9420"/>
    <n v="58997.892"/>
    <n v="11799578.4"/>
    <m/>
    <n v="0"/>
    <n v="0"/>
    <n v="0"/>
  </r>
  <r>
    <s v="2.190"/>
    <x v="2"/>
    <x v="0"/>
    <x v="1"/>
    <s v="Suministro y colocación de tubería PVC sanitaria, incluye accesorios: ø 4&quot;"/>
    <s v="ML"/>
    <n v="120"/>
    <n v="85451.183999999994"/>
    <n v="16236"/>
    <n v="101687.18399999999"/>
    <n v="12202462.08"/>
    <m/>
    <n v="0"/>
    <n v="0"/>
    <n v="0"/>
  </r>
  <r>
    <s v="2.191"/>
    <x v="2"/>
    <x v="0"/>
    <x v="1"/>
    <s v="Suministro y colocación de tubería PVC sanitaria, incluye accesorios: ø 6&quot;"/>
    <s v="ML"/>
    <n v="80"/>
    <n v="112673.652"/>
    <n v="21408"/>
    <n v="134081.652"/>
    <n v="10726532.16"/>
    <m/>
    <n v="0"/>
    <n v="0"/>
    <n v="0"/>
  </r>
  <r>
    <s v="2.192"/>
    <x v="2"/>
    <x v="0"/>
    <x v="1"/>
    <s v="Suministro E Instalacion De Accesorios De Cobre, Soldadura, Mapgas "/>
    <s v="UND"/>
    <n v="100"/>
    <n v="606814.57200000004"/>
    <n v="115295"/>
    <n v="722109.57200000004"/>
    <n v="72210957.200000003"/>
    <m/>
    <n v="0"/>
    <n v="0"/>
    <n v="0"/>
  </r>
  <r>
    <s v="3.1"/>
    <x v="3"/>
    <x v="0"/>
    <x v="2"/>
    <s v="Suministro E Instalación De Interruptor Automático (Breaker) Monopolar Enchufable 1X20, 1X30, 1X40 A, Icc&gt;10 Ka, 220 V. "/>
    <s v="UND"/>
    <n v="92"/>
    <n v="71178.744000000006"/>
    <n v="13524"/>
    <n v="84702.744000000006"/>
    <n v="7792652.4480000008"/>
    <m/>
    <n v="0"/>
    <n v="0"/>
    <n v="0"/>
  </r>
  <r>
    <s v="3.2"/>
    <x v="3"/>
    <x v="0"/>
    <x v="2"/>
    <s v="Suministro E Instalación De Interruptor Automático (Breaker) Bipolar Doble  Tornillo  2X20 A, 2X30 A Icc&gt;10 Ka, 220 V."/>
    <s v="UND"/>
    <n v="72"/>
    <n v="175148.06400000001"/>
    <n v="33278"/>
    <n v="208426.06400000001"/>
    <n v="15006676.608000001"/>
    <m/>
    <n v="0"/>
    <n v="0"/>
    <n v="0"/>
  </r>
  <r>
    <s v="3.3"/>
    <x v="3"/>
    <x v="0"/>
    <x v="2"/>
    <s v="Suministro E Instalación De Llave Conmutable De 75Amp; Incluye Elementos De Fijación"/>
    <s v="UND"/>
    <n v="21"/>
    <n v="193118"/>
    <n v="36692"/>
    <n v="229810"/>
    <n v="4826010"/>
    <m/>
    <n v="0"/>
    <n v="0"/>
    <n v="0"/>
  </r>
  <r>
    <s v="3.4"/>
    <x v="3"/>
    <x v="0"/>
    <x v="2"/>
    <s v="Suministro E Instalación De Disyuntores Tipo Riel "/>
    <s v="UND"/>
    <n v="31"/>
    <n v="120966.3"/>
    <n v="22984"/>
    <n v="143950.29999999999"/>
    <n v="4462459.3"/>
    <m/>
    <n v="0"/>
    <n v="0"/>
    <n v="0"/>
  </r>
  <r>
    <s v="3.5"/>
    <x v="3"/>
    <x v="0"/>
    <x v="2"/>
    <s v="Suministro E Instalación De Interruptor Automático (Breaker) Tripolar Doble Tornillo 3X20 A, 3X30 A Icc&gt;10 Ka, 220 V."/>
    <s v="UND"/>
    <n v="80"/>
    <n v="344464.848"/>
    <n v="65448"/>
    <n v="409912.848"/>
    <n v="32793027.84"/>
    <m/>
    <n v="0"/>
    <n v="0"/>
    <n v="0"/>
  </r>
  <r>
    <s v="3.6"/>
    <x v="3"/>
    <x v="0"/>
    <x v="2"/>
    <s v="Salida Para Toma Corriente Doble (Normal, Tierra Aislada, Gfci, Dps) 110V  15 A O 20 A Empotrado O Expuesto  (Canaleta O Muro). Incluye: 3X3 Ml De Alambre N° 12 Awg Thwn, 1 M Tubería Pvc O Emt Ø1/2&quot;, Caja Pvc O Metálica  2X4&quot; Y Todos Los Accesorios Necesarios Para Su Correcta Instalación Y Marcación; En Este Ítem No  Incluye Para Valor De Cobro: Aparato Eléctrico"/>
    <s v="UND"/>
    <n v="459.38112604395036"/>
    <n v="97039.487999999998"/>
    <n v="18438"/>
    <n v="115477.488"/>
    <n v="53048178.470166765"/>
    <m/>
    <n v="0"/>
    <n v="0"/>
    <n v="0"/>
  </r>
  <r>
    <s v="3.7"/>
    <x v="3"/>
    <x v="0"/>
    <x v="2"/>
    <s v="Salida Para Toma Corriente Doble, 220V  20 A Empotrado  O Expuesto  (Canaleta O Muro) Incluye: 3X3 Ml De Alambre N° 12 Awg Thwn, 1M Tubería Pvc O Emt Ø3/4&quot;, Caja Pvc O Metálica  2X4&quot; Y Todos Los Accesorios Necesarios Para Su Correcta Instalación Y Marcación._x000a_En Este Ítem No  Incluye Para Valor De Cobro: Aparato Eléctrico"/>
    <s v="UND"/>
    <n v="300"/>
    <n v="97039.487999999998"/>
    <n v="18438"/>
    <n v="115477.488"/>
    <n v="34643246.399999999"/>
    <m/>
    <n v="0"/>
    <n v="0"/>
    <n v="0"/>
  </r>
  <r>
    <s v="3.8"/>
    <x v="3"/>
    <x v="0"/>
    <x v="2"/>
    <s v="Salida Eléctrica Para Interruptor Sencillo, Doble O Triple, 110V  15 A O 20 A Empotrado  O Expuesto  (Canaleta O Muro).  Incluye: 3X3 Ml De Alambre N° 12 Awg Thwn, 1M Tubería Pvc O Emt Ø1/2&quot;, Caja Pvc O Metálica  2X4&quot; Y Todos Los Accesorios Necesarios Para Su Correcta Instalación Y Marcación. En Este Ítem No  Incluye Para Valor De Cobro: Aparato Eléctrico"/>
    <s v="UND"/>
    <n v="56"/>
    <n v="97039.487999999998"/>
    <n v="18438"/>
    <n v="115477.488"/>
    <n v="6466739.3279999997"/>
    <m/>
    <n v="0"/>
    <n v="0"/>
    <n v="0"/>
  </r>
  <r>
    <s v="3.9"/>
    <x v="3"/>
    <x v="0"/>
    <x v="2"/>
    <s v="Salida Eléctrica Para Iluminación, 110V  15 A O 20 A Empotrado  O Expuesto  (Canaleta O Muro) Incluye: 3X3 Ml De Alambre N° 12 Awg Thwn, 1M Tubería Pvc O Emt Ø1/2&quot;, Caja Pvc O Metálica  2X4&quot; Y Todos Los Accesorios Necesarios Para Su Correcta Instalación Y Marcación. En Este Ítem No  Incluye Para Valor De Cobro: Aparato Eléctrico"/>
    <s v="UND"/>
    <n v="62"/>
    <n v="109170.516"/>
    <n v="20742"/>
    <n v="129912.516"/>
    <n v="8054575.9920000006"/>
    <m/>
    <n v="0"/>
    <n v="0"/>
    <n v="0"/>
  </r>
  <r>
    <s v="3.10"/>
    <x v="3"/>
    <x v="0"/>
    <x v="2"/>
    <s v="Suministro E Instalación De Aparato Eléctrico Toma Corriente Gfci , 110V  20 A Con Todos Los Elementos Necesarios Para Su Correcta Instalación, Entrega En Funcionamiento, Marcación Y Acceso A Su Revisión."/>
    <s v="UND"/>
    <n v="26"/>
    <n v="109170.516"/>
    <n v="20742"/>
    <n v="129912.516"/>
    <n v="3377725.4160000002"/>
    <m/>
    <n v="0"/>
    <n v="0"/>
    <n v="0"/>
  </r>
  <r>
    <s v="3.11"/>
    <x v="3"/>
    <x v="0"/>
    <x v="2"/>
    <s v="Suministro E Instalación De Aparato Eléctrico Toma Corriente Dps 110V 20A Con Todos Los Elementos Necesarios Su Correcta Instalación Y Entrega En Funcionamiento Y Marcación."/>
    <s v="UND"/>
    <n v="12"/>
    <n v="99062.964000000007"/>
    <n v="18822"/>
    <n v="117884.96400000001"/>
    <n v="1414619.568"/>
    <m/>
    <n v="0"/>
    <n v="0"/>
    <n v="0"/>
  </r>
  <r>
    <s v="3.12"/>
    <x v="3"/>
    <x v="0"/>
    <x v="2"/>
    <s v="Suministro E Instalación De Aparato Eléctrico Toma Corriente Grado Hospital 110V 20A Con Todos Los Elementos Necesarios Para Su Correcta Instalación, Entrega En Funcionamiento, Marcación Y Acceso A Su Revisión."/>
    <s v="UND"/>
    <n v="56"/>
    <n v="78844.584000000003"/>
    <n v="14980"/>
    <n v="93824.584000000003"/>
    <n v="5254176.7039999999"/>
    <m/>
    <n v="0"/>
    <n v="0"/>
    <n v="0"/>
  </r>
  <r>
    <s v="3.13"/>
    <x v="3"/>
    <x v="0"/>
    <x v="2"/>
    <s v="Suministro E Instalación De Aparato Eléctrico Toma Corriente Tierra Aislada 110V 20A Elementos Necesarios Su Correcta Instalación Y Entrega En Funcionamiento Y Marcación"/>
    <s v="UND"/>
    <n v="72"/>
    <n v="48520.836000000003"/>
    <n v="9219"/>
    <n v="57739.836000000003"/>
    <n v="4157268.1920000003"/>
    <m/>
    <n v="0"/>
    <n v="0"/>
    <n v="0"/>
  </r>
  <r>
    <s v="3.14"/>
    <x v="3"/>
    <x v="0"/>
    <x v="2"/>
    <s v="Suministro E Instalación De Aparato Eléctrico Toma Corriente 220V  20 A Con Todos Los Elementos Necesarios Para Su Correcta Instalación, Entrega En Funcionamiento, Marcación Y Acceso A Su Revisión."/>
    <s v="UND"/>
    <n v="150"/>
    <n v="48520.836000000003"/>
    <n v="9219"/>
    <n v="57739.836000000003"/>
    <n v="8660975.4000000004"/>
    <m/>
    <n v="0"/>
    <n v="0"/>
    <n v="0"/>
  </r>
  <r>
    <s v="3.15"/>
    <x v="3"/>
    <x v="0"/>
    <x v="2"/>
    <s v="Suministro E Instalación De Aparato Eléctrico Interruptor Sencillo, Doble, Triple Con Todos Los Elementos Necesarios Para Su Correcta Instalación, Entrega En Funcionamiento, Marcación Y Acceso A Su Revisión."/>
    <s v="UND"/>
    <n v="12"/>
    <n v="46498.451999999997"/>
    <n v="8835"/>
    <n v="55333.451999999997"/>
    <n v="664001.424"/>
    <m/>
    <n v="0"/>
    <n v="0"/>
    <n v="0"/>
  </r>
  <r>
    <s v="3.16"/>
    <x v="3"/>
    <x v="0"/>
    <x v="2"/>
    <s v="Suministro E Instalación De Aparato Eléctrico Interruptor Sencillo, Doble, Triple Conmutable Con Todos Los Elementos Necesarios Para Su Correcta Instalación, Entrega En Funcionamiento, Marcación Y Acceso A Su Revisión."/>
    <s v="UND"/>
    <n v="120"/>
    <n v="24258.78"/>
    <n v="4609"/>
    <n v="28867.78"/>
    <n v="3464133.5999999996"/>
    <m/>
    <n v="0"/>
    <n v="0"/>
    <n v="0"/>
  </r>
  <r>
    <s v="3.17"/>
    <x v="3"/>
    <x v="0"/>
    <x v="2"/>
    <s v="Suministro E Instalación Clavija 15A 110V Con Todos Los Elementos Necesarios Para Su Correcta Instalación, Entrega En Funcionamiento, Marcación Y Acceso A Su Revisión."/>
    <s v="UND"/>
    <n v="12"/>
    <n v="28304.639999999999"/>
    <n v="5378"/>
    <n v="33682.639999999999"/>
    <n v="404191.68"/>
    <m/>
    <n v="0"/>
    <n v="0"/>
    <n v="0"/>
  </r>
  <r>
    <s v="3.18"/>
    <x v="3"/>
    <x v="0"/>
    <x v="2"/>
    <s v="Suministro E Instalación De Clavija 3X20A Con Todos Los Elementos Necesarios Para Su Correcta Instalación, Entrega En Funcionamiento, Marcación Y Acceso A Su Revisión."/>
    <s v="UND"/>
    <n v="36"/>
    <n v="32347.224000000002"/>
    <n v="6146"/>
    <n v="38493.224000000002"/>
    <n v="1385756.064"/>
    <m/>
    <n v="0"/>
    <n v="0"/>
    <n v="0"/>
  </r>
  <r>
    <s v="3.19"/>
    <x v="3"/>
    <x v="0"/>
    <x v="2"/>
    <s v="Suministro E Instalación De Totalizador 100 Amp"/>
    <s v="UND"/>
    <n v="24"/>
    <n v="275173"/>
    <n v="52283"/>
    <n v="327456"/>
    <n v="7858944"/>
    <m/>
    <n v="0"/>
    <n v="0"/>
    <n v="0"/>
  </r>
  <r>
    <s v="3.20"/>
    <x v="3"/>
    <x v="0"/>
    <x v="2"/>
    <s v="Suministro E Instalación De Disyuntor De 100 Amp"/>
    <s v="UND"/>
    <n v="13"/>
    <n v="181745.92800000001"/>
    <n v="34532"/>
    <n v="216277.92800000001"/>
    <n v="2811613.0640000002"/>
    <m/>
    <n v="0"/>
    <n v="0"/>
    <n v="0"/>
  </r>
  <r>
    <s v="3.21"/>
    <x v="3"/>
    <x v="0"/>
    <x v="2"/>
    <s v="Suministro e instalacion de DPS TIPO 2 PSM4-40/230 TT,3P+N, 40KA 8/20 MC+MD."/>
    <s v="UND"/>
    <n v="7"/>
    <n v="1606278.4920000001"/>
    <n v="305193"/>
    <n v="1911471.4920000001"/>
    <n v="13380300.444"/>
    <m/>
    <n v="0"/>
    <n v="0"/>
    <n v="0"/>
  </r>
  <r>
    <s v="3.22"/>
    <x v="3"/>
    <x v="0"/>
    <x v="2"/>
    <s v="Suministro e instalacion de DPS TIPO 1+2 PSC4-12.5/230TNS, 4P, 65KA 8/20,12.5KA 10/350."/>
    <s v="UND"/>
    <n v="13"/>
    <n v="3485677.1039999998"/>
    <n v="662279"/>
    <n v="4147956.1039999998"/>
    <n v="53923429.351999998"/>
    <m/>
    <n v="0"/>
    <n v="0"/>
    <n v="0"/>
  </r>
  <r>
    <s v="3.23"/>
    <x v="3"/>
    <x v="0"/>
    <x v="2"/>
    <s v="Suministro E Instalación De Tubos Slim De 98"/>
    <s v="UND"/>
    <n v="24"/>
    <n v="70757.232000000004"/>
    <n v="13444"/>
    <n v="84201.232000000004"/>
    <n v="2020829.568"/>
    <m/>
    <n v="0"/>
    <n v="0"/>
    <n v="0"/>
  </r>
  <r>
    <s v="3.24"/>
    <x v="3"/>
    <x v="0"/>
    <x v="2"/>
    <s v="Suministro E Instalación De  Fotocelda Para Reflector"/>
    <s v="UND"/>
    <n v="82"/>
    <n v="137474.06400000001"/>
    <n v="26120"/>
    <n v="163594.06400000001"/>
    <n v="13414713.248000002"/>
    <m/>
    <n v="0"/>
    <n v="0"/>
    <n v="0"/>
  </r>
  <r>
    <s v="3.25"/>
    <x v="4"/>
    <x v="0"/>
    <x v="2"/>
    <s v="Suministro E Instalación De Lámpara Tipo Led De Empotrar O ssobreponer  18W; Incluye Elementos De Fijación"/>
    <s v="UND"/>
    <n v="12"/>
    <n v="81914.195999999996"/>
    <n v="15564"/>
    <n v="97478.195999999996"/>
    <n v="1169738.352"/>
    <m/>
    <n v="0"/>
    <n v="0"/>
    <n v="0"/>
  </r>
  <r>
    <s v="3.26"/>
    <x v="4"/>
    <x v="0"/>
    <x v="2"/>
    <s v="Revision De Circuito Electrico"/>
    <s v="UND"/>
    <n v="31"/>
    <n v="50542.127999999997"/>
    <n v="9603"/>
    <n v="60145.127999999997"/>
    <n v="1864498.9679999999"/>
    <m/>
    <n v="0"/>
    <n v="0"/>
    <n v="0"/>
  </r>
  <r>
    <s v="3.27"/>
    <x v="4"/>
    <x v="0"/>
    <x v="2"/>
    <s v="Suministro E Instalación  De Balasto 4X17 W O 3X32W"/>
    <s v="UND"/>
    <n v="32"/>
    <n v="85656.48"/>
    <n v="16275"/>
    <n v="101931.48"/>
    <n v="3261807.36"/>
    <m/>
    <n v="0"/>
    <n v="0"/>
    <n v="0"/>
  </r>
  <r>
    <s v="3.28"/>
    <x v="4"/>
    <x v="0"/>
    <x v="2"/>
    <s v="Suministro E Instalación De Tomacorriente Doble Tipo Grado Hospitalario tierra aislada levinton o similar Regulado Color Naranja"/>
    <s v="UND"/>
    <n v="42"/>
    <n v="68737.032000000007"/>
    <n v="13060"/>
    <n v="81797.032000000007"/>
    <n v="3435475.3440000005"/>
    <m/>
    <n v="0"/>
    <n v="0"/>
    <n v="0"/>
  </r>
  <r>
    <s v="3.29"/>
    <x v="4"/>
    <x v="0"/>
    <x v="2"/>
    <s v="Suministro E Instalación De Toma Levinton o similar  Hospitalario Doble Blanco"/>
    <s v="UND"/>
    <n v="65"/>
    <n v="81764.592000000004"/>
    <n v="15535"/>
    <n v="97299.592000000004"/>
    <n v="6324473.4800000004"/>
    <m/>
    <n v="0"/>
    <n v="0"/>
    <n v="0"/>
  </r>
  <r>
    <s v="3.30"/>
    <x v="4"/>
    <x v="0"/>
    <x v="2"/>
    <s v="Suministro E Instalación De Pin De Corte 30 Amp"/>
    <s v="UND"/>
    <n v="44"/>
    <n v="97894.524000000005"/>
    <n v="18600"/>
    <n v="116494.524"/>
    <n v="5125759.0559999999"/>
    <m/>
    <n v="0"/>
    <n v="0"/>
    <n v="0"/>
  </r>
  <r>
    <s v="3.31"/>
    <x v="4"/>
    <x v="0"/>
    <x v="2"/>
    <s v="Suministro E Instalación De Lámpara Tipo Tortuga, Incluye Elementos De Fijación"/>
    <s v="UND"/>
    <n v="46"/>
    <n v="101974.236"/>
    <n v="19375"/>
    <n v="121349.236"/>
    <n v="5582064.8560000006"/>
    <m/>
    <n v="0"/>
    <n v="0"/>
    <n v="0"/>
  </r>
  <r>
    <s v="3.32"/>
    <x v="4"/>
    <x v="0"/>
    <x v="2"/>
    <s v="Suministro E Instalación De Bombillo Ditroico En Led De 4W/ Incluye Soporte"/>
    <s v="UND"/>
    <n v="25"/>
    <n v="71380.763999999996"/>
    <n v="13562"/>
    <n v="84942.763999999996"/>
    <n v="2123569.1"/>
    <m/>
    <n v="0"/>
    <n v="0"/>
    <n v="0"/>
  </r>
  <r>
    <s v="3.33"/>
    <x v="4"/>
    <x v="0"/>
    <x v="2"/>
    <s v="Suministro E  Instalación De Socket T8"/>
    <s v="UND"/>
    <n v="140"/>
    <n v="10198.188"/>
    <n v="1938"/>
    <n v="12136.188"/>
    <n v="1699066.32"/>
    <m/>
    <n v="0"/>
    <n v="0"/>
    <n v="0"/>
  </r>
  <r>
    <s v="3.34"/>
    <x v="4"/>
    <x v="0"/>
    <x v="2"/>
    <s v="Tapa Ciega Systimax"/>
    <s v="UND"/>
    <n v="45"/>
    <n v="4690.1400000000003"/>
    <n v="891"/>
    <n v="5581.14"/>
    <n v="251151.30000000002"/>
    <m/>
    <n v="0"/>
    <n v="0"/>
    <n v="0"/>
  </r>
  <r>
    <s v="3.35"/>
    <x v="4"/>
    <x v="0"/>
    <x v="2"/>
    <s v="Bombillo Halógeno 50W"/>
    <s v="UND"/>
    <n v="54"/>
    <n v="45886.932000000001"/>
    <n v="8719"/>
    <n v="54605.932000000001"/>
    <n v="2948720.3280000002"/>
    <m/>
    <n v="0"/>
    <n v="0"/>
    <n v="0"/>
  </r>
  <r>
    <s v="3.36"/>
    <x v="4"/>
    <x v="0"/>
    <x v="2"/>
    <s v="Multitoma 3 Polos 3 Mts De Largo"/>
    <s v="UND"/>
    <n v="12"/>
    <n v="110334.588"/>
    <n v="20964"/>
    <n v="131298.58799999999"/>
    <n v="1575583.0559999999"/>
    <m/>
    <n v="0"/>
    <n v="0"/>
    <n v="0"/>
  </r>
  <r>
    <s v="3.37"/>
    <x v="4"/>
    <x v="0"/>
    <x v="2"/>
    <s v="Tornillo Esparrago 3/8&quot;X1M"/>
    <s v="UND"/>
    <n v="12"/>
    <n v="24472.811999999998"/>
    <n v="4650"/>
    <n v="29122.811999999998"/>
    <n v="349473.74399999995"/>
    <m/>
    <n v="0"/>
    <n v="0"/>
    <n v="0"/>
  </r>
  <r>
    <s v="3.38"/>
    <x v="4"/>
    <x v="0"/>
    <x v="2"/>
    <s v="Chazo Metálico Expansivo Rl 3/8&quot;"/>
    <s v="UND"/>
    <n v="25"/>
    <n v="4078.62"/>
    <n v="775"/>
    <n v="4853.62"/>
    <n v="121340.5"/>
    <m/>
    <n v="0"/>
    <n v="0"/>
    <n v="0"/>
  </r>
  <r>
    <s v="3.39"/>
    <x v="4"/>
    <x v="0"/>
    <x v="2"/>
    <s v="Suministro E Instalación De Tapa De Seguridad Para Tomacorriente Doble"/>
    <s v="UND"/>
    <n v="12"/>
    <n v="32078.592000000001"/>
    <n v="6095"/>
    <n v="38173.592000000004"/>
    <n v="458083.10400000005"/>
    <m/>
    <n v="0"/>
    <n v="0"/>
    <n v="0"/>
  </r>
  <r>
    <s v="3.40"/>
    <x v="4"/>
    <x v="0"/>
    <x v="2"/>
    <s v="Suministro E Instalación De Riel Omega de 1 mts; Incluye Elementos De Fijación"/>
    <s v="ML"/>
    <n v="13"/>
    <n v="51991"/>
    <n v="9878"/>
    <n v="61869"/>
    <n v="804297"/>
    <m/>
    <n v="0"/>
    <n v="0"/>
    <n v="0"/>
  </r>
  <r>
    <s v="3.41"/>
    <x v="4"/>
    <x v="0"/>
    <x v="2"/>
    <s v="Desmonte De Lámparas Inc Trasiego Y Retiro "/>
    <s v="UND"/>
    <n v="15"/>
    <n v="2241.8760000000002"/>
    <n v="426"/>
    <n v="2667.8760000000002"/>
    <n v="40018.14"/>
    <m/>
    <n v="0"/>
    <n v="0"/>
    <n v="0"/>
  </r>
  <r>
    <s v="3.42"/>
    <x v="4"/>
    <x v="0"/>
    <x v="2"/>
    <s v="Suministro E Instalación De Bornera Para Motores Eléctricos A 110/220V"/>
    <s v="UND"/>
    <n v="33"/>
    <n v="67247.543999999994"/>
    <n v="12777"/>
    <n v="80024.543999999994"/>
    <n v="2640809.9519999996"/>
    <m/>
    <n v="0"/>
    <n v="0"/>
    <n v="0"/>
  </r>
  <r>
    <s v="3.43"/>
    <x v="4"/>
    <x v="0"/>
    <x v="2"/>
    <s v="Suministro E Instalación De Lámpara Led sylvania o similar 11 Pulg o 24w de incrustar o sobreponer"/>
    <s v="UND"/>
    <n v="50"/>
    <n v="90560.652000000002"/>
    <n v="17207"/>
    <n v="107767.652"/>
    <n v="5388382.5999999996"/>
    <m/>
    <n v="0"/>
    <n v="0"/>
    <n v="0"/>
  </r>
  <r>
    <s v="3.44"/>
    <x v="4"/>
    <x v="0"/>
    <x v="2"/>
    <s v="Desmonte , Y  Reubicación De Lámparas Incluye Elemento De Fijación"/>
    <s v="UND"/>
    <n v="13"/>
    <n v="36706.487999999998"/>
    <n v="6974"/>
    <n v="43680.487999999998"/>
    <n v="567846.34399999992"/>
    <m/>
    <n v="0"/>
    <n v="0"/>
    <n v="0"/>
  </r>
  <r>
    <s v="3.45"/>
    <x v="4"/>
    <x v="0"/>
    <x v="2"/>
    <s v="Suministro E Instalación De Lámpara Tipo Led Silvania o similiar 0.30X1.20 o 0.6x0.6 40W O Mas. Incuye Clavija Para Conexión"/>
    <s v="UND"/>
    <n v="50"/>
    <n v="226751.61600000001"/>
    <n v="43083"/>
    <n v="269834.61600000004"/>
    <n v="13491730.800000003"/>
    <m/>
    <n v="0"/>
    <n v="0"/>
    <n v="0"/>
  </r>
  <r>
    <s v="3.46"/>
    <x v="4"/>
    <x v="0"/>
    <x v="2"/>
    <s v="Suministro E Instalación Juego De Socket Para Lámpara"/>
    <s v="UND"/>
    <n v="26"/>
    <n v="5100.732"/>
    <n v="969"/>
    <n v="6069.732"/>
    <n v="157813.03200000001"/>
    <m/>
    <n v="0"/>
    <n v="0"/>
    <n v="0"/>
  </r>
  <r>
    <s v="3.47"/>
    <x v="4"/>
    <x v="0"/>
    <x v="2"/>
    <s v="Cable  1X Nº12 Thhn/Thwn  En Tubería Pvc O Emt."/>
    <s v="ML"/>
    <n v="23"/>
    <n v="7076.16"/>
    <n v="1344"/>
    <n v="8420.16"/>
    <n v="193663.68"/>
    <m/>
    <n v="0"/>
    <n v="0"/>
    <n v="0"/>
  </r>
  <r>
    <s v="3.48"/>
    <x v="4"/>
    <x v="0"/>
    <x v="2"/>
    <s v="Cable  3X Nº12 Thhn/Thwn  En Tubería Pvc O Emt."/>
    <s v="ML"/>
    <n v="20"/>
    <n v="17184.804"/>
    <n v="3265"/>
    <n v="20449.804"/>
    <n v="408996.08"/>
    <m/>
    <n v="0"/>
    <n v="0"/>
    <n v="0"/>
  </r>
  <r>
    <s v="3.49"/>
    <x v="4"/>
    <x v="0"/>
    <x v="2"/>
    <s v="Cable Dúplex 2Xn°12 150V En Tubería Pvc, Emt O Canaleta."/>
    <s v="ML"/>
    <n v="15"/>
    <n v="11119.835999999999"/>
    <n v="2113"/>
    <n v="13232.835999999999"/>
    <n v="198492.53999999998"/>
    <m/>
    <n v="0"/>
    <n v="0"/>
    <n v="0"/>
  </r>
  <r>
    <s v="3.50"/>
    <x v="4"/>
    <x v="0"/>
    <x v="2"/>
    <s v="Suministro E Instalación De Cable 7 Hilos N. 2"/>
    <s v="ML"/>
    <n v="12"/>
    <n v="48627.851999999999"/>
    <n v="9239"/>
    <n v="57866.851999999999"/>
    <n v="694402.22399999993"/>
    <m/>
    <n v="0"/>
    <n v="0"/>
    <n v="0"/>
  </r>
  <r>
    <s v="3.51"/>
    <x v="4"/>
    <x v="0"/>
    <x v="2"/>
    <s v="Cable Dúplex 2Xn°14 150V En Tubería Pvc, Emt O Canaleta."/>
    <s v="ML"/>
    <n v="32"/>
    <n v="7135.1279999999997"/>
    <n v="1356"/>
    <n v="8491.1280000000006"/>
    <n v="271716.09600000002"/>
    <m/>
    <n v="0"/>
    <n v="0"/>
    <n v="0"/>
  </r>
  <r>
    <s v="3.52"/>
    <x v="4"/>
    <x v="0"/>
    <x v="2"/>
    <s v="Cable Dúplex 2Xn°16 150V En Tubería Pvc, Emt O Canaleta."/>
    <s v="ML"/>
    <n v="12"/>
    <n v="6116.2920000000004"/>
    <n v="1162"/>
    <n v="7278.2920000000004"/>
    <n v="87339.504000000001"/>
    <m/>
    <n v="0"/>
    <n v="0"/>
    <n v="0"/>
  </r>
  <r>
    <s v="3.53"/>
    <x v="4"/>
    <x v="0"/>
    <x v="2"/>
    <s v="Suministro E Instalación De Cable Nº 4"/>
    <s v="ML"/>
    <n v="14"/>
    <n v="14272.44"/>
    <n v="2712"/>
    <n v="16984.440000000002"/>
    <n v="237782.16000000003"/>
    <m/>
    <n v="0"/>
    <n v="0"/>
    <n v="0"/>
  </r>
  <r>
    <s v="3.54"/>
    <x v="4"/>
    <x v="0"/>
    <x v="2"/>
    <s v="Suministro E Instalación De Terminales Para Cable Nº 4 , Nº2 , Nº 6"/>
    <s v="UND"/>
    <n v="11"/>
    <n v="4905.2640000000001"/>
    <n v="932"/>
    <n v="5837.2640000000001"/>
    <n v="64209.904000000002"/>
    <m/>
    <n v="0"/>
    <n v="0"/>
    <n v="0"/>
  </r>
  <r>
    <s v="3.55"/>
    <x v="4"/>
    <x v="0"/>
    <x v="2"/>
    <s v="Suministro E Instalación De Cable Tipo Soldador N. 6,Para Interconexión De Cajas Eléctricas "/>
    <s v="UND"/>
    <n v="15"/>
    <n v="111845.916"/>
    <n v="21251"/>
    <n v="133096.916"/>
    <n v="1996453.74"/>
    <m/>
    <n v="0"/>
    <n v="0"/>
    <n v="0"/>
  </r>
  <r>
    <s v="3.56"/>
    <x v="4"/>
    <x v="0"/>
    <x v="2"/>
    <s v="Suministro E Instalación De Terminales Para Cable Tipo Soldador N. 6 ; Incluye Ponchada"/>
    <s v="UND"/>
    <n v="12"/>
    <n v="69825.755999999994"/>
    <n v="13267"/>
    <n v="83092.755999999994"/>
    <n v="997113.07199999993"/>
    <m/>
    <n v="0"/>
    <n v="0"/>
    <n v="0"/>
  </r>
  <r>
    <s v="3.57"/>
    <x v="4"/>
    <x v="0"/>
    <x v="2"/>
    <s v="Revisión Y Ajuste De Toma Corriente 110 V 15A-20A  Con Puesta En Funcionamiento, Incluye Tornillos"/>
    <s v="UND"/>
    <n v="21"/>
    <n v="24258.78"/>
    <n v="4609"/>
    <n v="28867.78"/>
    <n v="606223.38"/>
    <m/>
    <n v="0"/>
    <n v="0"/>
    <n v="0"/>
  </r>
  <r>
    <s v="3.58"/>
    <x v="4"/>
    <x v="0"/>
    <x v="2"/>
    <s v="Instalación De Bombillo Con Guaya Anti Robo "/>
    <s v="UND"/>
    <n v="30"/>
    <n v="14151.227999999999"/>
    <n v="2689"/>
    <n v="16840.227999999999"/>
    <n v="505206.83999999997"/>
    <m/>
    <n v="0"/>
    <n v="0"/>
    <n v="0"/>
  </r>
  <r>
    <s v="3.59"/>
    <x v="4"/>
    <x v="0"/>
    <x v="2"/>
    <s v="Instalación De Interruptores  Tipo Sencillos O Dobles Con Polo A Tierra , No Incluye Suministro "/>
    <s v="UND"/>
    <n v="12"/>
    <n v="12128.843999999999"/>
    <n v="2304"/>
    <n v="14432.843999999999"/>
    <n v="173194.128"/>
    <m/>
    <n v="0"/>
    <n v="0"/>
    <n v="0"/>
  </r>
  <r>
    <s v="3.60"/>
    <x v="4"/>
    <x v="0"/>
    <x v="2"/>
    <s v="Instalación De Tapa De Seguridad No Incluye Suministro Ni  Tornillería Necesaria."/>
    <s v="UND"/>
    <n v="8"/>
    <n v="12128.843999999999"/>
    <n v="2304"/>
    <n v="14432.843999999999"/>
    <n v="115462.75199999999"/>
    <m/>
    <n v="0"/>
    <n v="0"/>
    <n v="0"/>
  </r>
  <r>
    <s v="3.61"/>
    <x v="4"/>
    <x v="0"/>
    <x v="2"/>
    <s v="Instalación De  Aparato Tipo Plafón De Loza O Roseta 2 Pcs  De Sobreponer. No  Incluye :  Elementos De Fijación"/>
    <s v="UND"/>
    <n v="6"/>
    <n v="27532.596000000001"/>
    <n v="5231"/>
    <n v="32763.596000000001"/>
    <n v="196581.576"/>
    <m/>
    <n v="0"/>
    <n v="0"/>
    <n v="0"/>
  </r>
  <r>
    <s v="3.62"/>
    <x v="4"/>
    <x v="0"/>
    <x v="2"/>
    <s v="Suministro E Instalación De Resistencia De 6.8 Ω X 50 W"/>
    <s v="UND"/>
    <n v="8"/>
    <n v="163328.25599999999"/>
    <n v="31032"/>
    <n v="194360.25599999999"/>
    <n v="1554882.048"/>
    <m/>
    <n v="0"/>
    <n v="0"/>
    <n v="0"/>
  </r>
  <r>
    <s v="3.63"/>
    <x v="4"/>
    <x v="0"/>
    <x v="2"/>
    <s v="Cable Encauchetado 4Xn°8 En Tubería Pvc, Emt O Bandeja Portacables."/>
    <s v="ML"/>
    <n v="8"/>
    <n v="39423.383999999998"/>
    <n v="7490"/>
    <n v="46913.383999999998"/>
    <n v="375307.07199999999"/>
    <m/>
    <n v="0"/>
    <n v="0"/>
    <n v="0"/>
  </r>
  <r>
    <s v="3.64"/>
    <x v="4"/>
    <x v="0"/>
    <x v="2"/>
    <s v="Suministro E Instalación  De Cable 1 X Nº10 Thhn/Thwn Marca Centelsa"/>
    <s v="ML"/>
    <n v="8"/>
    <n v="30592.38"/>
    <n v="5813"/>
    <n v="36405.380000000005"/>
    <n v="291243.04000000004"/>
    <m/>
    <n v="0"/>
    <n v="0"/>
    <n v="0"/>
  </r>
  <r>
    <s v="3.65"/>
    <x v="4"/>
    <x v="0"/>
    <x v="2"/>
    <s v="Suministro E Instalación  De Cable Cable 1 X Nº12 Thhn/Thwn Marca Centelsa"/>
    <s v="ML"/>
    <n v="6"/>
    <n v="24472.811999999998"/>
    <n v="4650"/>
    <n v="29122.811999999998"/>
    <n v="174736.87199999997"/>
    <m/>
    <n v="0"/>
    <n v="0"/>
    <n v="0"/>
  </r>
  <r>
    <s v="3.66"/>
    <x v="4"/>
    <x v="0"/>
    <x v="2"/>
    <s v="Cable Encauchetado 3Xn°12 En Tubería Pvc, Emt O Bandeja Portacables."/>
    <s v="ML"/>
    <n v="26"/>
    <n v="18966.948"/>
    <n v="3604"/>
    <n v="22570.948"/>
    <n v="586844.64800000004"/>
    <m/>
    <n v="0"/>
    <n v="0"/>
    <n v="0"/>
  </r>
  <r>
    <s v="3.67"/>
    <x v="4"/>
    <x v="0"/>
    <x v="2"/>
    <s v="Cable Encauchetado 3Xn°16 En Tubería Pvc, Emt O Bandeja Portacables."/>
    <s v="ML"/>
    <n v="18"/>
    <n v="9479.652"/>
    <n v="1801"/>
    <n v="11280.652"/>
    <n v="203051.736"/>
    <m/>
    <n v="0"/>
    <n v="0"/>
    <n v="0"/>
  </r>
  <r>
    <s v="3.68"/>
    <x v="4"/>
    <x v="0"/>
    <x v="2"/>
    <s v="Tubo Pvc De 40 Ø1/2&quot;"/>
    <s v="ML"/>
    <n v="11"/>
    <n v="5054.8680000000004"/>
    <n v="960"/>
    <n v="6014.8680000000004"/>
    <n v="66163.54800000001"/>
    <m/>
    <n v="0"/>
    <n v="0"/>
    <n v="0"/>
  </r>
  <r>
    <s v="3.69"/>
    <x v="4"/>
    <x v="0"/>
    <x v="2"/>
    <s v="Tubo Pvc De 40 Ø3/4&quot; "/>
    <s v="ML"/>
    <n v="2"/>
    <n v="6066.06"/>
    <n v="1153"/>
    <n v="7219.06"/>
    <n v="14438.12"/>
    <m/>
    <n v="0"/>
    <n v="0"/>
    <n v="0"/>
  </r>
  <r>
    <s v="3.70"/>
    <x v="4"/>
    <x v="0"/>
    <x v="2"/>
    <s v=" Suministro E Instalación De  Canaleta Plastica 20X12 Mm. Incluye Accesorios Necesarios Para Su Correcta Instalación"/>
    <s v="ML"/>
    <n v="36"/>
    <n v="15295.644"/>
    <n v="2906"/>
    <n v="18201.644"/>
    <n v="655259.18400000001"/>
    <m/>
    <n v="0"/>
    <n v="0"/>
    <n v="0"/>
  </r>
  <r>
    <s v="3.71"/>
    <x v="4"/>
    <x v="0"/>
    <x v="2"/>
    <s v=" Suministro E Instalación De Canaleta Plástica 32X12 Mm X 2M. Incluye Accesorios Necesarios Para Su Correcta Instalación"/>
    <s v="UND"/>
    <n v="14"/>
    <n v="36389.807999999997"/>
    <n v="6914"/>
    <n v="43303.807999999997"/>
    <n v="606253.31199999992"/>
    <m/>
    <n v="0"/>
    <n v="0"/>
    <n v="0"/>
  </r>
  <r>
    <s v="3.72"/>
    <x v="4"/>
    <x v="0"/>
    <x v="2"/>
    <s v="Suministro E Instalación Canaleta Plástica 60X40 Mm. Incluye Accesorios Necesarios Para Su Correcta Instalación"/>
    <s v="UND"/>
    <n v="25"/>
    <n v="76824.384000000005"/>
    <n v="14597"/>
    <n v="91421.384000000005"/>
    <n v="2285534.6"/>
    <m/>
    <n v="0"/>
    <n v="0"/>
    <n v="0"/>
  </r>
  <r>
    <s v="3.73"/>
    <x v="4"/>
    <x v="0"/>
    <x v="2"/>
    <s v="Suministro E Instalación De Tapa Lisa 2X4 O 4X4"/>
    <s v="UND"/>
    <n v="12"/>
    <n v="7135.1279999999997"/>
    <n v="1356"/>
    <n v="8491.1280000000006"/>
    <n v="101893.53600000001"/>
    <m/>
    <n v="0"/>
    <n v="0"/>
    <n v="0"/>
  </r>
  <r>
    <s v="3.74"/>
    <x v="4"/>
    <x v="0"/>
    <x v="2"/>
    <s v="Suministro E Instalación De Bandeja Portacable Legrand De 10X8 Incluye Elementos De Fijación"/>
    <s v="ML"/>
    <n v="21"/>
    <n v="98915.543999999994"/>
    <n v="18794"/>
    <n v="117709.54399999999"/>
    <n v="2471900.4239999996"/>
    <m/>
    <n v="0"/>
    <n v="0"/>
    <n v="0"/>
  </r>
  <r>
    <s v="3.75"/>
    <x v="4"/>
    <x v="0"/>
    <x v="2"/>
    <s v="Caja Metálica Eléctrica 12X12X5 Cm. Con Tapa"/>
    <s v="UND"/>
    <n v="62"/>
    <n v="25829.076000000001"/>
    <n v="4908"/>
    <n v="30737.076000000001"/>
    <n v="1905698.7120000001"/>
    <m/>
    <n v="0"/>
    <n v="0"/>
    <n v="0"/>
  </r>
  <r>
    <s v="3.76"/>
    <x v="4"/>
    <x v="0"/>
    <x v="2"/>
    <s v="Caja Metálica Eléctrica 20X15X10 Cm. Con Tapa"/>
    <s v="UND"/>
    <n v="32"/>
    <n v="50614.2"/>
    <n v="9617"/>
    <n v="60231.199999999997"/>
    <n v="1927398.3999999999"/>
    <m/>
    <n v="0"/>
    <n v="0"/>
    <n v="0"/>
  </r>
  <r>
    <s v="3.77"/>
    <x v="4"/>
    <x v="0"/>
    <x v="2"/>
    <s v="Suministro E Instalación De Caja De Paso 0,30X,030 Para Coraza"/>
    <s v="UND"/>
    <n v="12"/>
    <n v="92464.008000000002"/>
    <n v="17568"/>
    <n v="110032.008"/>
    <n v="1320384.0959999999"/>
    <m/>
    <n v="0"/>
    <n v="0"/>
    <n v="0"/>
  </r>
  <r>
    <s v="3.78"/>
    <x v="4"/>
    <x v="0"/>
    <x v="2"/>
    <s v="Caja Metálica O Plástica Eléctrica De Paso 2X4 O 4X4"/>
    <s v="UND"/>
    <n v="12"/>
    <n v="29572.452000000001"/>
    <n v="5619"/>
    <n v="35191.452000000005"/>
    <n v="422297.42400000006"/>
    <m/>
    <n v="0"/>
    <n v="0"/>
    <n v="0"/>
  </r>
  <r>
    <s v="3.79"/>
    <x v="4"/>
    <x v="0"/>
    <x v="2"/>
    <s v="Caja Dexson Con Todos Los Elementos Para Su Instalación"/>
    <s v="UND"/>
    <n v="22"/>
    <n v="16723.98"/>
    <n v="3178"/>
    <n v="19901.98"/>
    <n v="437843.56"/>
    <m/>
    <n v="0"/>
    <n v="0"/>
    <n v="0"/>
  </r>
  <r>
    <s v="3.80"/>
    <x v="4"/>
    <x v="0"/>
    <x v="2"/>
    <s v=" Instalación De Accesorios Imc De 3/4&quot; (Unión, Entrada A Caja, O Curva)"/>
    <s v="UND"/>
    <n v="7"/>
    <n v="7433.2439999999997"/>
    <n v="1412"/>
    <n v="8845.2439999999988"/>
    <n v="61916.707999999991"/>
    <m/>
    <n v="0"/>
    <n v="0"/>
    <n v="0"/>
  </r>
  <r>
    <s v="3.81"/>
    <x v="4"/>
    <x v="0"/>
    <x v="2"/>
    <s v="Suministro E Instalación De Tubería Emt De 1 1/2&quot;"/>
    <s v="ML"/>
    <n v="23"/>
    <n v="26515.944"/>
    <n v="5038"/>
    <n v="31553.944"/>
    <n v="725740.71199999994"/>
    <m/>
    <n v="0"/>
    <n v="0"/>
    <n v="0"/>
  </r>
  <r>
    <s v="3.82"/>
    <x v="4"/>
    <x v="0"/>
    <x v="2"/>
    <s v="Suministro E Instalación De Accesorios Como Curvas ,Uniones Y Terminales  Para Tubería Emt De 1 1/2&quot;"/>
    <s v="UND"/>
    <n v="14"/>
    <n v="16315.572"/>
    <n v="3100"/>
    <n v="19415.572"/>
    <n v="271818.00800000003"/>
    <m/>
    <n v="0"/>
    <n v="0"/>
    <n v="0"/>
  </r>
  <r>
    <s v="3.83"/>
    <x v="4"/>
    <x v="0"/>
    <x v="2"/>
    <s v="Suministro E Instalación De Bandeja Portacable Tipo Malla De 20X10 Cm"/>
    <s v="ML"/>
    <n v="11"/>
    <n v="118349.868"/>
    <n v="22486"/>
    <n v="140835.86800000002"/>
    <n v="1549194.5480000002"/>
    <m/>
    <n v="0"/>
    <n v="0"/>
    <n v="0"/>
  </r>
  <r>
    <s v="3.84"/>
    <x v="4"/>
    <x v="0"/>
    <x v="2"/>
    <s v="Suministro  E Instalación De  Tubería Emt 3/4"/>
    <s v="ML"/>
    <n v="10"/>
    <n v="15295.644"/>
    <n v="2906"/>
    <n v="18201.644"/>
    <n v="182016.44"/>
    <m/>
    <n v="0"/>
    <n v="0"/>
    <n v="0"/>
  </r>
  <r>
    <s v="3.85"/>
    <x v="4"/>
    <x v="0"/>
    <x v="2"/>
    <s v="Caja Metálica 15X15X10 Cm Con Tapa Y Chapa"/>
    <s v="UND"/>
    <n v="19"/>
    <n v="40383.252"/>
    <n v="7673"/>
    <n v="48056.252"/>
    <n v="913068.78800000006"/>
    <m/>
    <n v="0"/>
    <n v="0"/>
    <n v="0"/>
  </r>
  <r>
    <s v="3.86"/>
    <x v="4"/>
    <x v="0"/>
    <x v="2"/>
    <s v=" Instalación De Coraza Flexible 3/4&quot;"/>
    <s v="ML"/>
    <n v="17"/>
    <n v="12689.04"/>
    <n v="2411"/>
    <n v="15100.04"/>
    <n v="256700.68000000002"/>
    <m/>
    <n v="0"/>
    <n v="0"/>
    <n v="0"/>
  </r>
  <r>
    <s v="3.87"/>
    <x v="4"/>
    <x v="0"/>
    <x v="2"/>
    <s v=" Accesorios Emt De 3/4&quot; (Unión, Entrada A Caja, O Curva)"/>
    <s v="UND"/>
    <n v="11"/>
    <n v="9097.4519999999993"/>
    <n v="1729"/>
    <n v="10826.451999999999"/>
    <n v="119090.97199999999"/>
    <m/>
    <n v="0"/>
    <n v="0"/>
    <n v="0"/>
  </r>
  <r>
    <s v="3.88"/>
    <x v="4"/>
    <x v="0"/>
    <x v="2"/>
    <s v=" Accesorios Pvc De 3/4&quot; (Unión, Entrada A Caja, O Curva)"/>
    <s v="UND"/>
    <n v="24"/>
    <n v="2426.424"/>
    <n v="461"/>
    <n v="2887.424"/>
    <n v="69298.176000000007"/>
    <m/>
    <n v="0"/>
    <n v="0"/>
    <n v="0"/>
  </r>
  <r>
    <s v="3.89"/>
    <x v="4"/>
    <x v="0"/>
    <x v="2"/>
    <s v="Suministro E Instalación De Accesorios Para Bandeja Galvanizada Cubierta , Con Tapa Tipo Exterior "/>
    <s v="UND"/>
    <n v="21"/>
    <n v="81577.86"/>
    <n v="15500"/>
    <n v="97077.86"/>
    <n v="2038635.06"/>
    <m/>
    <n v="0"/>
    <n v="0"/>
    <n v="0"/>
  </r>
  <r>
    <s v="3.90"/>
    <x v="4"/>
    <x v="0"/>
    <x v="2"/>
    <s v=" Instalación De Tapa Final Para Canaleta 60X40"/>
    <s v="UND"/>
    <n v="17"/>
    <n v="4479.384"/>
    <n v="851"/>
    <n v="5330.384"/>
    <n v="90616.528000000006"/>
    <m/>
    <n v="0"/>
    <n v="0"/>
    <n v="0"/>
  </r>
  <r>
    <s v="3.91"/>
    <x v="4"/>
    <x v="0"/>
    <x v="2"/>
    <s v="Caja Termoplástica 4X4&quot; Con Todos Los Elementos Para Su Instalación"/>
    <s v="UND"/>
    <n v="34"/>
    <n v="11163.516"/>
    <n v="2121"/>
    <n v="13284.516"/>
    <n v="451673.54399999999"/>
    <m/>
    <n v="0"/>
    <n v="0"/>
    <n v="0"/>
  </r>
  <r>
    <s v="3.92"/>
    <x v="4"/>
    <x v="0"/>
    <x v="2"/>
    <s v="Jack Rj-45 Cat 6"/>
    <s v="UND"/>
    <n v="28"/>
    <n v="40466.243999999999"/>
    <n v="7689"/>
    <n v="48155.243999999999"/>
    <n v="1348346.8319999999"/>
    <m/>
    <n v="0"/>
    <n v="0"/>
    <n v="0"/>
  </r>
  <r>
    <s v="3.93"/>
    <x v="4"/>
    <x v="0"/>
    <x v="2"/>
    <s v="Jack Rj-45 Cat 6A"/>
    <s v="UND"/>
    <n v="24"/>
    <n v="53957.904000000002"/>
    <n v="10252"/>
    <n v="64209.904000000002"/>
    <n v="1541037.696"/>
    <m/>
    <n v="0"/>
    <n v="0"/>
    <n v="0"/>
  </r>
  <r>
    <s v="3.94"/>
    <x v="4"/>
    <x v="0"/>
    <x v="2"/>
    <s v="Patch Cord  De 3M Cat 6A"/>
    <s v="UND"/>
    <n v="12"/>
    <n v="73574.592000000004"/>
    <n v="13979"/>
    <n v="87553.592000000004"/>
    <n v="1050643.1040000001"/>
    <m/>
    <n v="0"/>
    <n v="0"/>
    <n v="0"/>
  </r>
  <r>
    <s v="3.95"/>
    <x v="4"/>
    <x v="0"/>
    <x v="2"/>
    <s v="Instalación De Salida De Datos Sobrepuesta O Expuesta En Pared O Loza,  Con Un Único Conector Rj45  Cat. 6A  La Salida De Información  Jack O Outlet Debe Cumplir Con Los Requerimientos De Transmisión Y Desempeño Del Canal De Comunicación Establecidos En El Estándar Tia/Eia–568-C.2 10 Para Categoría 6 Aumentada. Incluye Faceplate De Una Salida, Caja Metálica  4 X 4   Y Tapa, No Incluye Ducteria."/>
    <s v="UND"/>
    <n v="18"/>
    <n v="142357.48800000001"/>
    <n v="27048"/>
    <n v="169405.48800000001"/>
    <n v="3049298.784"/>
    <m/>
    <n v="0"/>
    <n v="0"/>
    <n v="0"/>
  </r>
  <r>
    <s v="3.96"/>
    <x v="4"/>
    <x v="0"/>
    <x v="2"/>
    <s v="Instalación De Salida De Datos Sobrepuesta O Empotrada En Pared O Loza,  Con Un Único Conector Rj45  Cat. 6  La Salida De Información  Jack O Outlet Debe Cumplir Con Los Requerimientos De Transmisión Y Desempeño Del Canal De Comunicación Establecidos En El Estándar Tia/Eia–568-C.2 10 Para Categoría 6. Incluye Faceplate De Una Salida, Caja Metálica  4 X 4   Y Tapa Metálica Troquelada, No Incluye Ducteria."/>
    <s v="UND"/>
    <n v="14"/>
    <n v="132565.524"/>
    <n v="25187"/>
    <n v="157752.524"/>
    <n v="2208535.3360000001"/>
    <m/>
    <n v="0"/>
    <n v="0"/>
    <n v="0"/>
  </r>
  <r>
    <s v="3.97"/>
    <x v="4"/>
    <x v="0"/>
    <x v="2"/>
    <s v="Suministro E Instalación De Toma Sencillo Para Teléfonos "/>
    <s v="UND"/>
    <n v="62"/>
    <n v="28204.175999999999"/>
    <n v="5359"/>
    <n v="33563.175999999999"/>
    <n v="2080916.912"/>
    <m/>
    <n v="0"/>
    <n v="0"/>
    <n v="0"/>
  </r>
  <r>
    <s v="3.98"/>
    <x v="4"/>
    <x v="0"/>
    <x v="2"/>
    <s v="Suministro E Instalación De Toma Telefónico Doble"/>
    <s v="UND"/>
    <n v="18"/>
    <n v="35256.311999999998"/>
    <n v="6699"/>
    <n v="41955.311999999998"/>
    <n v="755195.61599999992"/>
    <m/>
    <n v="0"/>
    <n v="0"/>
    <n v="0"/>
  </r>
  <r>
    <s v="3.99"/>
    <x v="4"/>
    <x v="0"/>
    <x v="2"/>
    <s v="Suministro E Instalación De Plug Rj-45"/>
    <s v="UND"/>
    <n v="17"/>
    <n v="34195.980000000003"/>
    <n v="6497"/>
    <n v="40692.980000000003"/>
    <n v="691780.66"/>
    <m/>
    <n v="0"/>
    <n v="0"/>
    <n v="0"/>
  </r>
  <r>
    <s v="3.100"/>
    <x v="4"/>
    <x v="0"/>
    <x v="2"/>
    <s v="Instalación Cable Utp , Cat. 6, Debe Cumplir Con Los Requerimientos De Transmisión Y Desempeño Del Canal De Comunicación Establecidos En El Estándar Tia/Eia–568-C.2 10 Para Categoría 6, Incluye Elementos De Fijación Y Accesorios, No Incluye Ducteria."/>
    <s v="M"/>
    <n v="21"/>
    <n v="12960.948"/>
    <n v="2463"/>
    <n v="15423.948"/>
    <n v="323902.908"/>
    <m/>
    <n v="0"/>
    <n v="0"/>
    <n v="0"/>
  </r>
  <r>
    <s v="3.101"/>
    <x v="4"/>
    <x v="0"/>
    <x v="2"/>
    <s v=" Instalación Cable Utp , Cat. 6A, Debe Cumplir Con Los Requerimientos De Transmisión Y Desempeño Del Canal De Comunicación Establecidos En El Estándar Tia/Eia–568-C.2 10 Para Categoría 6 Aumentada, Incluye Elementos De Fijación Y Accesorios, No Incluye Ducteria. "/>
    <s v="ML"/>
    <n v="33"/>
    <n v="17474.184000000001"/>
    <n v="3320"/>
    <n v="20794.184000000001"/>
    <n v="686208.07200000004"/>
    <m/>
    <n v="0"/>
    <n v="0"/>
    <n v="0"/>
  </r>
  <r>
    <s v="3.102"/>
    <x v="4"/>
    <x v="0"/>
    <x v="2"/>
    <s v="Conector Uy"/>
    <s v="UND"/>
    <n v="12"/>
    <n v="4149.6000000000004"/>
    <n v="788"/>
    <n v="4937.6000000000004"/>
    <n v="59251.200000000004"/>
    <m/>
    <n v="0"/>
    <n v="0"/>
    <n v="0"/>
  </r>
  <r>
    <s v="3.103"/>
    <x v="4"/>
    <x v="0"/>
    <x v="2"/>
    <s v="Suministro E Instalación Face Plate 2 Puertos Categoría 6"/>
    <s v="UND"/>
    <n v="14"/>
    <n v="21411.936000000002"/>
    <n v="4068"/>
    <n v="25479.936000000002"/>
    <n v="356719.10400000005"/>
    <m/>
    <n v="0"/>
    <n v="0"/>
    <n v="0"/>
  </r>
  <r>
    <s v="3.104"/>
    <x v="4"/>
    <x v="0"/>
    <x v="2"/>
    <s v="Conector Rg6 "/>
    <s v="UND"/>
    <n v="16"/>
    <n v="4836.4679999999998"/>
    <n v="919"/>
    <n v="5755.4679999999998"/>
    <n v="92087.487999999998"/>
    <m/>
    <n v="0"/>
    <n v="0"/>
    <n v="0"/>
  </r>
  <r>
    <s v="3.105"/>
    <x v="4"/>
    <x v="0"/>
    <x v="2"/>
    <s v="Acrílico Transparente De 124X30Cm"/>
    <s v="UND"/>
    <n v="12"/>
    <n v="39771.732000000004"/>
    <n v="7557"/>
    <n v="47328.732000000004"/>
    <n v="567944.78399999999"/>
    <m/>
    <n v="0"/>
    <n v="0"/>
    <n v="0"/>
  </r>
  <r>
    <s v="3.106"/>
    <x v="4"/>
    <x v="0"/>
    <x v="2"/>
    <s v="Suministro E Instalación De  Botón Mano Para Llamado De Enfermería  "/>
    <s v="UND"/>
    <n v="13"/>
    <n v="28204.175999999999"/>
    <n v="5359"/>
    <n v="33563.175999999999"/>
    <n v="436321.288"/>
    <m/>
    <n v="0"/>
    <n v="0"/>
    <n v="0"/>
  </r>
  <r>
    <s v="3.107"/>
    <x v="4"/>
    <x v="0"/>
    <x v="2"/>
    <s v="Suministro E Instalación De Jack De Tablero Para Llamado De Paciente"/>
    <s v="UND"/>
    <n v="11"/>
    <n v="39956.28"/>
    <n v="7592"/>
    <n v="47548.28"/>
    <n v="523031.07999999996"/>
    <m/>
    <n v="0"/>
    <n v="0"/>
    <n v="0"/>
  </r>
  <r>
    <s v="3.108"/>
    <x v="4"/>
    <x v="0"/>
    <x v="2"/>
    <s v="Suministro E Instalación De Plug De Seguridad Para Llamado Paciente"/>
    <s v="UND"/>
    <n v="14"/>
    <n v="37605.203999999998"/>
    <n v="7145"/>
    <n v="44750.203999999998"/>
    <n v="626502.85599999991"/>
    <m/>
    <n v="0"/>
    <n v="0"/>
    <n v="0"/>
  </r>
  <r>
    <s v="3.109"/>
    <x v="4"/>
    <x v="0"/>
    <x v="2"/>
    <s v="Suministro E Instalacion De Cordon En Cable Duplex 12 Awg Para Disparo De Tablero De Llamado De Enfermera"/>
    <s v="UND"/>
    <n v="6"/>
    <n v="79576.224000000002"/>
    <n v="15119"/>
    <n v="94695.224000000002"/>
    <n v="568171.34400000004"/>
    <m/>
    <n v="0"/>
    <n v="0"/>
    <n v="0"/>
  </r>
  <r>
    <s v="3.110"/>
    <x v="4"/>
    <x v="0"/>
    <x v="2"/>
    <s v="Suministro E Instalación De Tablero De Pared Para Llamado Paciente Incluye Cable"/>
    <s v="UND"/>
    <n v="11"/>
    <n v="756541.96799999999"/>
    <n v="143743"/>
    <n v="900284.96799999999"/>
    <n v="9903134.648"/>
    <m/>
    <n v="0"/>
    <n v="0"/>
    <n v="0"/>
  </r>
  <r>
    <s v="3.111"/>
    <x v="4"/>
    <x v="0"/>
    <x v="2"/>
    <s v="Reparación Y Ajuste De Tablero Llamado De Paciente, Incluye Consumibles"/>
    <s v="UND"/>
    <n v="15"/>
    <n v="108090.52800000001"/>
    <n v="20537"/>
    <n v="128627.52800000001"/>
    <n v="1929412.9200000002"/>
    <m/>
    <n v="0"/>
    <n v="0"/>
    <n v="0"/>
  </r>
  <r>
    <s v="3.112"/>
    <x v="4"/>
    <x v="0"/>
    <x v="2"/>
    <s v="Reparación Y Ajuste De Lámpara Llamado De Enfermería Pasillo, Incluye Bombillo 12 V "/>
    <s v="UND"/>
    <n v="21"/>
    <n v="149901.024"/>
    <n v="28481"/>
    <n v="178382.024"/>
    <n v="3746022.5040000002"/>
    <m/>
    <n v="0"/>
    <n v="0"/>
    <n v="0"/>
  </r>
  <r>
    <s v="3.113"/>
    <x v="4"/>
    <x v="0"/>
    <x v="2"/>
    <s v="Reparación  De Consola Llamado De Enfermería, Incluye Consumibles"/>
    <s v="UND"/>
    <n v="40"/>
    <n v="172337.25599999999"/>
    <n v="32744"/>
    <n v="205081.25599999999"/>
    <n v="8203250.2400000002"/>
    <m/>
    <n v="0"/>
    <n v="0"/>
    <n v="0"/>
  </r>
  <r>
    <s v="3.114"/>
    <x v="4"/>
    <x v="0"/>
    <x v="2"/>
    <s v="Instalación De Socket Para Lámparas "/>
    <s v="UND"/>
    <n v="10"/>
    <n v="13255.788"/>
    <n v="2519"/>
    <n v="15774.788"/>
    <n v="157747.88"/>
    <m/>
    <n v="0"/>
    <n v="0"/>
    <n v="0"/>
  </r>
  <r>
    <s v="3.115"/>
    <x v="4"/>
    <x v="0"/>
    <x v="2"/>
    <s v="Instalación De Interruptor Aéreo 6 Amperios"/>
    <s v="UND"/>
    <n v="12"/>
    <n v="28550.34"/>
    <n v="5425"/>
    <n v="33975.339999999997"/>
    <n v="407704.07999999996"/>
    <m/>
    <n v="0"/>
    <n v="0"/>
    <n v="0"/>
  </r>
  <r>
    <s v="3.116"/>
    <x v="4"/>
    <x v="0"/>
    <x v="2"/>
    <s v="Reparación De Caja De Control De Tarjeta De Movimiento En Camas Electromecánicas Incluye Soldadura Eléctrica"/>
    <s v="UND"/>
    <n v="60"/>
    <n v="175393.764"/>
    <n v="33325"/>
    <n v="208718.764"/>
    <n v="12523125.84"/>
    <m/>
    <n v="0"/>
    <n v="0"/>
    <n v="0"/>
  </r>
  <r>
    <s v="3.117"/>
    <x v="4"/>
    <x v="0"/>
    <x v="2"/>
    <s v="Desmonte, Limpieza Y Pintura En Esmalte Blanco De Chasis De Lámparas"/>
    <s v="UND"/>
    <n v="28"/>
    <n v="44869.188000000002"/>
    <n v="8525"/>
    <n v="53394.188000000002"/>
    <n v="1495037.264"/>
    <m/>
    <n v="0"/>
    <n v="0"/>
    <n v="0"/>
  </r>
  <r>
    <s v="3.118"/>
    <x v="4"/>
    <x v="0"/>
    <x v="2"/>
    <s v="Suministro E Instalación De Cable Telefónico En Tuberías Y Bandejas Portacables Inc Elementos De Fijación "/>
    <s v="ML"/>
    <n v="500"/>
    <n v="6116.2920000000004"/>
    <n v="1162"/>
    <n v="7278.2920000000004"/>
    <n v="3639146"/>
    <m/>
    <n v="0"/>
    <n v="0"/>
    <n v="0"/>
  </r>
  <r>
    <s v="3.119"/>
    <x v="4"/>
    <x v="0"/>
    <x v="2"/>
    <s v="Suministro E Instalación De Cable Telefónico. Incluye Accesorios Para Su Fijacion"/>
    <s v="ML"/>
    <n v="500"/>
    <n v="7076.16"/>
    <n v="1344"/>
    <n v="8420.16"/>
    <n v="4210080"/>
    <m/>
    <n v="0"/>
    <n v="0"/>
    <n v="0"/>
  </r>
  <r>
    <s v="3.120"/>
    <x v="4"/>
    <x v="0"/>
    <x v="2"/>
    <s v="Suministro e instalacion de intercomunicador COMMAX con cierre magnetico con fuerza de retencion 280kg."/>
    <s v="UND"/>
    <n v="8"/>
    <n v="1837281.264"/>
    <n v="349083"/>
    <n v="2186364.264"/>
    <n v="17490914.112"/>
    <m/>
    <n v="0"/>
    <n v="0"/>
    <n v="0"/>
  </r>
  <r>
    <s v="3.121"/>
    <x v="4"/>
    <x v="0"/>
    <x v="2"/>
    <s v="Suministro E Instalación De Fuente De Poder 110V 6 Amp"/>
    <s v="UND"/>
    <n v="25"/>
    <n v="302112.71999999997"/>
    <n v="57401"/>
    <n v="359513.72"/>
    <n v="8987843"/>
    <m/>
    <n v="0"/>
    <n v="0"/>
    <n v="0"/>
  </r>
  <r>
    <s v="3.122"/>
    <x v="4"/>
    <x v="0"/>
    <x v="2"/>
    <s v="Suministro E Instalación De Flanche En Lamina De 1/8 A 1/4 Con Orificios"/>
    <s v="UND"/>
    <n v="22"/>
    <n v="221975.20799999998"/>
    <n v="42175"/>
    <n v="264150.20799999998"/>
    <n v="5811304.5759999994"/>
    <m/>
    <n v="0"/>
    <n v="0"/>
    <n v="0"/>
  </r>
  <r>
    <s v="3.123"/>
    <x v="4"/>
    <x v="0"/>
    <x v="2"/>
    <s v="Suministro E Instalación De Cable De Poder"/>
    <s v="UND"/>
    <n v="18"/>
    <n v="54855.527999999998"/>
    <n v="10423"/>
    <n v="65278.527999999998"/>
    <n v="1175013.504"/>
    <m/>
    <n v="0"/>
    <n v="0"/>
    <n v="0"/>
  </r>
  <r>
    <s v="3.124"/>
    <x v="4"/>
    <x v="0"/>
    <x v="2"/>
    <s v="Suministro E Instalación De Tapa En Acrílico Blanca Para Lámpara De Llamado De Enfermera; Incluye Elementos De Fijación"/>
    <s v="UND"/>
    <n v="12"/>
    <n v="68593.98"/>
    <n v="13033"/>
    <n v="81626.98"/>
    <n v="979523.76"/>
    <m/>
    <n v="0"/>
    <n v="0"/>
    <n v="0"/>
  </r>
  <r>
    <s v="3.125"/>
    <x v="4"/>
    <x v="0"/>
    <x v="2"/>
    <s v="Suministro E Instalación De Multitoma 6 Puntos "/>
    <s v="UND"/>
    <n v="7"/>
    <n v="183552.09599999999"/>
    <n v="34875"/>
    <n v="218427.09599999999"/>
    <n v="1528989.672"/>
    <m/>
    <n v="0"/>
    <n v="0"/>
    <n v="0"/>
  </r>
  <r>
    <s v="3.126"/>
    <x v="4"/>
    <x v="0"/>
    <x v="2"/>
    <s v="Suministro E Instalación De Jack 6A Twist Assy Marca Amp"/>
    <s v="UND"/>
    <n v="12"/>
    <n v="118511.484"/>
    <n v="22517"/>
    <n v="141028.484"/>
    <n v="1692341.808"/>
    <m/>
    <n v="0"/>
    <n v="0"/>
    <n v="0"/>
  </r>
  <r>
    <s v="3.127"/>
    <x v="4"/>
    <x v="0"/>
    <x v="2"/>
    <s v="Suministro E Instalación De Face Plate Marca Amp Para Jack 6A"/>
    <s v="UND"/>
    <n v="11"/>
    <n v="46262.58"/>
    <n v="8790"/>
    <n v="55052.58"/>
    <n v="605578.38"/>
    <m/>
    <n v="0"/>
    <n v="0"/>
    <n v="0"/>
  </r>
  <r>
    <s v="3.128"/>
    <x v="4"/>
    <x v="0"/>
    <x v="2"/>
    <s v="Suministro E Instalación De Pach Core Rj45 -3Ft De 1,5 M Marca Amp Cat 6A"/>
    <s v="UND"/>
    <n v="12"/>
    <n v="106846.74"/>
    <n v="20301"/>
    <n v="127147.74"/>
    <n v="1525772.8800000001"/>
    <m/>
    <n v="0"/>
    <n v="0"/>
    <n v="0"/>
  </r>
  <r>
    <s v="3.129"/>
    <x v="4"/>
    <x v="0"/>
    <x v="2"/>
    <s v="Suministro E Instalación De Accesorios Para Bandeja Portacable Tipo Malla"/>
    <s v="UND"/>
    <n v="30"/>
    <n v="118018.992"/>
    <n v="22424"/>
    <n v="140442.992"/>
    <n v="4213289.76"/>
    <m/>
    <n v="0"/>
    <n v="0"/>
    <n v="0"/>
  </r>
  <r>
    <s v="3.130"/>
    <x v="4"/>
    <x v="0"/>
    <x v="2"/>
    <s v="Suministro E Instalación De Cable Utp Cat 6A; Marca Amp. En Tubería, Bandeja O Canaleta. Debe Cumplir Con Todos Los Requerimientos Necesarios Para El Cumplimiento De La Norma"/>
    <s v="ML"/>
    <n v="100"/>
    <n v="29824.704000000002"/>
    <n v="5667"/>
    <n v="35491.703999999998"/>
    <n v="3549170.4"/>
    <m/>
    <n v="0"/>
    <n v="0"/>
    <n v="0"/>
  </r>
  <r>
    <s v="3.131"/>
    <x v="4"/>
    <x v="0"/>
    <x v="2"/>
    <s v="Cable De Cobre Aislado Thnn 2/0 En Tubería Pvc, Emt O Bandeja Portacables."/>
    <s v="ML"/>
    <n v="200"/>
    <n v="49824.684000000001"/>
    <n v="9467"/>
    <n v="59291.684000000001"/>
    <n v="11858336.800000001"/>
    <m/>
    <n v="0"/>
    <n v="0"/>
    <n v="0"/>
  </r>
  <r>
    <s v="3.132"/>
    <x v="4"/>
    <x v="0"/>
    <x v="2"/>
    <s v="Cable De Cobre Aislado Thnn 1/0 En Tubería Pvc, Emt O Bandeja Portacables."/>
    <s v="ML"/>
    <n v="100"/>
    <n v="41740.608"/>
    <n v="7931"/>
    <n v="49671.608"/>
    <n v="4967160.8"/>
    <m/>
    <n v="0"/>
    <n v="0"/>
    <n v="0"/>
  </r>
  <r>
    <s v="3.133"/>
    <x v="4"/>
    <x v="0"/>
    <x v="2"/>
    <s v="Suministro E Instalacion De Canaleta Plastica De 100X45Mm"/>
    <s v="UND"/>
    <n v="14"/>
    <n v="136088.31599999999"/>
    <n v="25857"/>
    <n v="161945.31599999999"/>
    <n v="2267234.4239999996"/>
    <m/>
    <n v="0"/>
    <n v="0"/>
    <n v="0"/>
  </r>
  <r>
    <s v="3.134"/>
    <x v="4"/>
    <x v="0"/>
    <x v="2"/>
    <s v="Suministro E Instalacion De Angulo Externo O Interno Plastica De 100X45Mm"/>
    <s v="UND"/>
    <n v="10"/>
    <n v="73731.839999999997"/>
    <n v="14009"/>
    <n v="87740.84"/>
    <n v="877408.39999999991"/>
    <m/>
    <n v="0"/>
    <n v="0"/>
    <n v="0"/>
  </r>
  <r>
    <s v="3.135"/>
    <x v="4"/>
    <x v="0"/>
    <x v="2"/>
    <s v="Suministro E Instalacion De Angulo Plano Plastica De 100X45Mm"/>
    <s v="UND"/>
    <n v="7"/>
    <n v="73731.839999999997"/>
    <n v="14009"/>
    <n v="87740.84"/>
    <n v="614185.88"/>
    <m/>
    <n v="0"/>
    <n v="0"/>
    <n v="0"/>
  </r>
  <r>
    <s v="3.136"/>
    <x v="4"/>
    <x v="0"/>
    <x v="2"/>
    <s v="Suministro E Instalacion De Contactor De 220Vx24Vac"/>
    <s v="UND"/>
    <n v="5"/>
    <n v="409895.304"/>
    <n v="77880"/>
    <n v="487775.304"/>
    <n v="2438876.52"/>
    <m/>
    <n v="0"/>
    <n v="0"/>
    <n v="0"/>
  </r>
  <r>
    <s v="3.137"/>
    <x v="4"/>
    <x v="0"/>
    <x v="2"/>
    <s v="Suministro E Instalacion De Alarma De Apertura De Puerta. Incluye Sensor Magnetico En La Puerta, Fuente De Alimentacion, Bateria De Respaldo, 2 Controles De Activacion O Desactivacion, Control Movil (2 Lineas Celulares) Y Canaleta Expuesta Sobre Muro Para Cableado A 1 Metro. No Incluye Acometida Electrica."/>
    <s v="UND"/>
    <n v="4"/>
    <n v="1250014.584"/>
    <n v="237503"/>
    <n v="1487517.584"/>
    <n v="5950070.3360000001"/>
    <m/>
    <n v="0"/>
    <n v="0"/>
    <n v="0"/>
  </r>
  <r>
    <s v="3.138"/>
    <x v="4"/>
    <x v="0"/>
    <x v="2"/>
    <s v="Suministro E Instalacion De Tuberia Emt De 2&quot;"/>
    <s v="ML"/>
    <n v="11"/>
    <n v="108288.18"/>
    <n v="20575"/>
    <n v="128863.18"/>
    <n v="1417494.98"/>
    <m/>
    <n v="0"/>
    <n v="0"/>
    <n v="0"/>
  </r>
  <r>
    <s v="3.139"/>
    <x v="4"/>
    <x v="0"/>
    <x v="2"/>
    <s v="Suministro E Instalacion De Accesorios Como Curvas, Uniones Y Terminales Para Tuberia Emt De 2&quot;"/>
    <s v="UND"/>
    <n v="12"/>
    <n v="32487"/>
    <n v="6173"/>
    <n v="38660"/>
    <n v="463920"/>
    <m/>
    <n v="0"/>
    <n v="0"/>
    <n v="0"/>
  </r>
  <r>
    <s v="3.140"/>
    <x v="4"/>
    <x v="0"/>
    <x v="2"/>
    <s v="Tablero Electrico De 24 Circuitos Con Espacio Para Totalizador, Incluye Elementos De Fijacion Y Marcacion"/>
    <s v="UND"/>
    <n v="8"/>
    <n v="721798.89599999995"/>
    <n v="137142"/>
    <n v="858940.89599999995"/>
    <n v="6871527.1679999996"/>
    <m/>
    <n v="0"/>
    <n v="0"/>
    <n v="0"/>
  </r>
  <r>
    <s v="3.141"/>
    <x v="4"/>
    <x v="0"/>
    <x v="2"/>
    <s v="Suministro E Instalacion De Tubo Led De 9W T8 Luz Blanca De 60Cm, Con Todos Los Elementos Necesarios Para La Revision (Del Anterior Tubo) Cambio, Prueba De Funcionamiento Y Marcacion."/>
    <s v="UND"/>
    <n v="35"/>
    <n v="41371.512000000002"/>
    <n v="7861"/>
    <n v="49232.512000000002"/>
    <n v="1723137.9200000002"/>
    <m/>
    <n v="0"/>
    <n v="0"/>
    <n v="0"/>
  </r>
  <r>
    <s v="3.142"/>
    <x v="4"/>
    <x v="0"/>
    <x v="2"/>
    <s v="Suministro E Instalacion De Tubo Led De 16W T8 Luz Blanca De 120Cm, Con Todos Los Elementos Necesarios Para La Revision (Del Anterior Tubo) Cambio, Prueba De Funcionamiento Y Marcacion."/>
    <s v="UND"/>
    <n v="22"/>
    <n v="51056.46"/>
    <n v="9701"/>
    <n v="60757.46"/>
    <n v="1336664.1199999999"/>
    <m/>
    <n v="0"/>
    <n v="0"/>
    <n v="0"/>
  </r>
  <r>
    <s v="3.143"/>
    <x v="4"/>
    <x v="0"/>
    <x v="2"/>
    <s v="Adecuacion De Chasis De Lamparas De Fluorescente A Tubo Led, Incluye Desmonte De Lampara, Limpieza Y Reinstalacion."/>
    <s v="UND"/>
    <n v="40"/>
    <n v="46723.404000000002"/>
    <n v="8877"/>
    <n v="55600.404000000002"/>
    <n v="2224016.16"/>
    <m/>
    <n v="0"/>
    <n v="0"/>
    <n v="0"/>
  </r>
  <r>
    <s v="3.144"/>
    <x v="4"/>
    <x v="0"/>
    <x v="2"/>
    <s v="Tablero Electrico Trifasico De 6 Circuitos, Incluye Instalacion, Elementos De Fijacion Y Marcacion Para Su Revision"/>
    <s v="UND"/>
    <n v="15"/>
    <n v="371950.48800000001"/>
    <n v="70671"/>
    <n v="442621.48800000001"/>
    <n v="6639322.3200000003"/>
    <m/>
    <n v="0"/>
    <n v="0"/>
    <n v="0"/>
  </r>
  <r>
    <s v="3.145"/>
    <x v="4"/>
    <x v="0"/>
    <x v="2"/>
    <s v="Suministro E Instalacion De Alambre De Cobre Desnudo No. 14"/>
    <s v="ML"/>
    <n v="10"/>
    <n v="8983.884"/>
    <n v="1707"/>
    <n v="10690.884"/>
    <n v="106908.84"/>
    <m/>
    <n v="0"/>
    <n v="0"/>
    <n v="0"/>
  </r>
  <r>
    <s v="3.146"/>
    <x v="4"/>
    <x v="0"/>
    <x v="2"/>
    <s v="Suministro E Instalacion De Tablero Bifasico De 8 Cirtuitos, Incluye Elementos De Fijacion Y Marcacion Para Su Revision."/>
    <s v="UND"/>
    <n v="15"/>
    <n v="301859.37599999999"/>
    <n v="57353"/>
    <n v="359212.37599999999"/>
    <n v="5388185.6399999997"/>
    <m/>
    <n v="0"/>
    <n v="0"/>
    <n v="0"/>
  </r>
  <r>
    <s v="3.147"/>
    <x v="4"/>
    <x v="0"/>
    <x v="2"/>
    <s v="Tablero Eléctrico Trifásico De 12 Circuitos Con Espacio Para Totalizador Y Puerta, Incluye Instalación, Elementos De Fijación Y Marcación Para Su Revisión."/>
    <s v="UND"/>
    <n v="10"/>
    <n v="430036.152"/>
    <n v="81707"/>
    <n v="511743.152"/>
    <n v="5117431.5199999996"/>
    <m/>
    <n v="0"/>
    <n v="0"/>
    <n v="0"/>
  </r>
  <r>
    <s v="3.148"/>
    <x v="4"/>
    <x v="0"/>
    <x v="2"/>
    <s v="Suministro E Instalacion De Breaker Tipo Industrial 3X63 Amp"/>
    <s v="UND"/>
    <n v="10"/>
    <n v="281730.53999999998"/>
    <n v="53529"/>
    <n v="335259.53999999998"/>
    <n v="3352595.4"/>
    <m/>
    <n v="0"/>
    <n v="0"/>
    <n v="0"/>
  </r>
  <r>
    <s v="3.149"/>
    <x v="4"/>
    <x v="0"/>
    <x v="2"/>
    <s v="Revision Y Reparacion De Video Beam, No Incluye Repuestos Ni Consumibles."/>
    <s v="UND"/>
    <n v="10"/>
    <n v="441751.12800000003"/>
    <n v="83933"/>
    <n v="525684.12800000003"/>
    <n v="5256841.28"/>
    <m/>
    <n v="0"/>
    <n v="0"/>
    <n v="0"/>
  </r>
  <r>
    <s v="3.150"/>
    <x v="4"/>
    <x v="0"/>
    <x v="2"/>
    <s v="Cambio De Lampara De Video Beam Epson. Incluye Desmonte, Traslado A Sitio Especializado Y Correcta Instalacion."/>
    <s v="UND"/>
    <n v="9"/>
    <n v="1059988.02"/>
    <n v="201398"/>
    <n v="1261386.02"/>
    <n v="11352474.18"/>
    <m/>
    <n v="0"/>
    <n v="0"/>
    <n v="0"/>
  </r>
  <r>
    <s v="3.151"/>
    <x v="4"/>
    <x v="0"/>
    <x v="2"/>
    <s v="Suministro E Instalacion De Reflector Led De 150 W Para Iluminacion Exterior. "/>
    <s v="UND"/>
    <n v="12"/>
    <n v="309458.60399999999"/>
    <n v="58797"/>
    <n v="368255.60399999999"/>
    <n v="4419067.2479999997"/>
    <m/>
    <n v="0"/>
    <n v="0"/>
    <n v="0"/>
  </r>
  <r>
    <s v="3.152"/>
    <x v="4"/>
    <x v="0"/>
    <x v="2"/>
    <s v="Suministro E Instalacion De Patch Panel Cat 6A De 24 Puertos"/>
    <s v="UND"/>
    <n v="15"/>
    <n v="496206.984"/>
    <n v="94279"/>
    <n v="590485.98399999994"/>
    <n v="8857289.7599999998"/>
    <m/>
    <n v="0"/>
    <n v="0"/>
    <n v="0"/>
  </r>
  <r>
    <s v="3.153"/>
    <x v="4"/>
    <x v="0"/>
    <x v="2"/>
    <s v="Suministro E Instalacion De Tuberia Emt De 1&quot;"/>
    <s v="ML"/>
    <n v="22"/>
    <n v="44050.188000000002"/>
    <n v="8370"/>
    <n v="52420.188000000002"/>
    <n v="1153244.1359999999"/>
    <m/>
    <n v="0"/>
    <n v="0"/>
    <n v="0"/>
  </r>
  <r>
    <s v="3.154"/>
    <x v="4"/>
    <x v="0"/>
    <x v="2"/>
    <s v="Suministro E Instalacion De Accesorios Como Curvas, Terminales Y Uniones Para Tuberia Emt De 1&quot;"/>
    <s v="UND"/>
    <n v="21"/>
    <n v="23301.096000000001"/>
    <n v="4427"/>
    <n v="27728.096000000001"/>
    <n v="582290.01600000006"/>
    <m/>
    <n v="0"/>
    <n v="0"/>
    <n v="0"/>
  </r>
  <r>
    <s v="3.155"/>
    <x v="4"/>
    <x v="0"/>
    <x v="2"/>
    <s v="Suministro E Instalación De Tubería Emt De 3&quot;"/>
    <s v="ML"/>
    <n v="40"/>
    <n v="95213.664000000004"/>
    <n v="18091"/>
    <n v="113304.664"/>
    <n v="4532186.5600000005"/>
    <m/>
    <n v="0"/>
    <n v="0"/>
    <n v="0"/>
  </r>
  <r>
    <s v="3.156"/>
    <x v="4"/>
    <x v="0"/>
    <x v="2"/>
    <s v="Suministro E Instalación De Accesorios Como Curvas ,Uniones Y Terminales Para Tubería Emt De 3&quot;"/>
    <s v="UND"/>
    <n v="25"/>
    <n v="50079.12"/>
    <n v="9515"/>
    <n v="59594.12"/>
    <n v="1489853"/>
    <m/>
    <n v="0"/>
    <n v="0"/>
    <n v="0"/>
  </r>
  <r>
    <s v="3.157"/>
    <x v="4"/>
    <x v="0"/>
    <x v="2"/>
    <s v="Suministro E Instalacion De Contactor Abb De 45 Amperios Bobina 220 Vac Tripolar"/>
    <s v="UND"/>
    <n v="10"/>
    <n v="643188"/>
    <n v="122206"/>
    <n v="765394"/>
    <n v="7653940"/>
    <m/>
    <n v="0"/>
    <n v="0"/>
    <n v="0"/>
  </r>
  <r>
    <s v="3.158"/>
    <x v="4"/>
    <x v="0"/>
    <x v="2"/>
    <s v="Suministro E Instalacion De Contactores Auxiliares"/>
    <s v="UND"/>
    <n v="33"/>
    <n v="74079.096000000005"/>
    <n v="14075"/>
    <n v="88154.096000000005"/>
    <n v="2909085.1680000001"/>
    <m/>
    <n v="0"/>
    <n v="0"/>
    <n v="0"/>
  </r>
  <r>
    <s v="3.159"/>
    <x v="4"/>
    <x v="0"/>
    <x v="2"/>
    <s v="Revision de telefono. Incluye puesta en marcha por desconfiguracion o diagnostico"/>
    <s v="UND"/>
    <n v="23"/>
    <n v="50547.588000000003"/>
    <n v="9604"/>
    <n v="60151.588000000003"/>
    <n v="1383486.524"/>
    <m/>
    <n v="0"/>
    <n v="0"/>
    <n v="0"/>
  </r>
  <r>
    <s v="3.160"/>
    <x v="4"/>
    <x v="0"/>
    <x v="2"/>
    <s v="Suministro e instalacion de multitoma tipo rack de 12 servicios naranja con fusible y suiche de impacto. Incluye elementos de fijacion para su correcta instalacion"/>
    <s v="UND"/>
    <n v="21"/>
    <n v="408079.30800000002"/>
    <n v="77535"/>
    <n v="485614.30800000002"/>
    <n v="10197900.468"/>
    <m/>
    <n v="0"/>
    <n v="0"/>
    <n v="0"/>
  </r>
  <r>
    <s v="3.161"/>
    <x v="4"/>
    <x v="0"/>
    <x v="2"/>
    <s v="Transformador trifásico de capacidad de 50kva elevador de 220-380v tipo seco de 60 Hz. Incluye suministro e instalación."/>
    <s v="UND"/>
    <n v="1"/>
    <n v="12788889.204"/>
    <n v="2429889"/>
    <n v="15218778.204"/>
    <n v="15218778.204"/>
    <m/>
    <n v="0"/>
    <n v="0"/>
    <n v="0"/>
  </r>
  <r>
    <s v="3.162"/>
    <x v="4"/>
    <x v="0"/>
    <x v="2"/>
    <s v="Transformador trifásico en cobre de capacidad de 150kva 480v-220v tipo seco de 60 Hz. Incluye suministro e instalación."/>
    <s v="UND"/>
    <n v="2"/>
    <n v="38354316"/>
    <n v="7287320"/>
    <n v="45641636"/>
    <n v="91283272"/>
    <m/>
    <n v="0"/>
    <n v="0"/>
    <n v="0"/>
  </r>
  <r>
    <s v="3.163"/>
    <x v="4"/>
    <x v="0"/>
    <x v="2"/>
    <s v="Suministro e instalacion de estabilizador de 3000w."/>
    <s v="UND"/>
    <n v="20"/>
    <n v="378048.21600000001"/>
    <n v="71829"/>
    <n v="449877.21600000001"/>
    <n v="8997544.3200000003"/>
    <m/>
    <n v="0"/>
    <n v="0"/>
    <n v="0"/>
  </r>
  <r>
    <s v="3.164"/>
    <x v="4"/>
    <x v="0"/>
    <x v="2"/>
    <s v="Boton de dos funciones (llamado y cancelacion) para baño. Incluye soporte de fijacion y cuerda de traccion según norma"/>
    <s v="UND"/>
    <n v="12"/>
    <n v="305135.37599999999"/>
    <n v="57976"/>
    <n v="363111.37599999999"/>
    <n v="4357336.5120000001"/>
    <m/>
    <n v="0"/>
    <n v="0"/>
    <n v="0"/>
  </r>
  <r>
    <s v="3.165"/>
    <x v="4"/>
    <x v="0"/>
    <x v="2"/>
    <s v="Pulsador con extension por cama con base a pared. Incluye boton de dos funciones (llamado y cancelacion) con extensor y switch"/>
    <s v="UND"/>
    <n v="33"/>
    <n v="305135.37599999999"/>
    <n v="57976"/>
    <n v="363111.37599999999"/>
    <n v="11982675.408"/>
    <m/>
    <n v="0"/>
    <n v="0"/>
    <n v="0"/>
  </r>
  <r>
    <s v="3.166"/>
    <x v="4"/>
    <x v="0"/>
    <x v="2"/>
    <s v="Luz inalambrica 120 v 4 colores y sonido, (luz de emergencia indicadora de llamadas para pasillo)"/>
    <s v="UND"/>
    <n v="12"/>
    <n v="722692.152"/>
    <n v="137312"/>
    <n v="860004.152"/>
    <n v="10320049.824000001"/>
    <m/>
    <n v="0"/>
    <n v="0"/>
    <n v="0"/>
  </r>
  <r>
    <s v="3.167"/>
    <x v="4"/>
    <x v="0"/>
    <x v="2"/>
    <s v="Repetidor de señal"/>
    <s v="UND"/>
    <n v="1"/>
    <n v="1304057.6640000001"/>
    <n v="247771"/>
    <n v="1551828.6640000001"/>
    <n v="1551828.6640000001"/>
    <m/>
    <n v="0"/>
    <n v="0"/>
    <n v="0"/>
  </r>
  <r>
    <s v="3.168"/>
    <x v="4"/>
    <x v="0"/>
    <x v="2"/>
    <s v="Transmisor TA 400 mts de distancia (modulo receptor para pc)"/>
    <s v="UND"/>
    <n v="8"/>
    <n v="3533158.3560000001"/>
    <n v="671300"/>
    <n v="4204458.3560000006"/>
    <n v="33635666.848000005"/>
    <m/>
    <n v="0"/>
    <n v="0"/>
    <n v="0"/>
  </r>
  <r>
    <s v="3.169"/>
    <x v="4"/>
    <x v="0"/>
    <x v="2"/>
    <s v="Suministro E Instalacion De Cable Encauchetado 3 X N° 12 Para Trafico Pesado"/>
    <s v="UND"/>
    <n v="33.952246464736703"/>
    <n v="15566.46"/>
    <n v="2958"/>
    <n v="18524.46"/>
    <n v="628947.03154615639"/>
    <m/>
    <n v="0"/>
    <n v="0"/>
    <n v="0"/>
  </r>
  <r>
    <s v="3.170"/>
    <x v="4"/>
    <x v="0"/>
    <x v="2"/>
    <s v="Suministro E Contactor  3Mf "/>
    <s v="UND"/>
    <n v="20"/>
    <n v="189740.46"/>
    <n v="36051"/>
    <n v="225791.46"/>
    <n v="4515829.2"/>
    <m/>
    <n v="0"/>
    <n v="0"/>
    <n v="0"/>
  </r>
  <r>
    <s v="3.171"/>
    <x v="4"/>
    <x v="0"/>
    <x v="2"/>
    <s v="Suministro E Instalacion De Breaker 160 Amp"/>
    <s v="UND"/>
    <n v="18"/>
    <n v="552834.82799999998"/>
    <n v="105039"/>
    <n v="657873.82799999998"/>
    <n v="11841728.903999999"/>
    <m/>
    <n v="0"/>
    <n v="0"/>
    <n v="0"/>
  </r>
  <r>
    <s v="3.172"/>
    <x v="4"/>
    <x v="0"/>
    <x v="2"/>
    <s v="Suminsitro E Instalacion De Capacitor De 3 Mf"/>
    <s v="UND"/>
    <n v="12"/>
    <n v="135750.88800000001"/>
    <n v="25793"/>
    <n v="161543.88800000001"/>
    <n v="1938526.656"/>
    <m/>
    <n v="0"/>
    <n v="0"/>
    <n v="0"/>
  </r>
  <r>
    <s v="3.173"/>
    <x v="4"/>
    <x v="0"/>
    <x v="2"/>
    <s v="Suministro E Instalacion De Contactor Trifasico A 24 Voltios 50 Amperios, Incluye Retiro Y Disposicion Final"/>
    <s v="UND"/>
    <n v="15"/>
    <n v="121191.25200000001"/>
    <n v="23026"/>
    <n v="144217.25200000001"/>
    <n v="2163258.7800000003"/>
    <m/>
    <n v="0"/>
    <n v="0"/>
    <n v="0"/>
  </r>
  <r>
    <s v="3.174"/>
    <x v="4"/>
    <x v="0"/>
    <x v="2"/>
    <s v="toma television"/>
    <s v="UND"/>
    <n v="100"/>
    <n v="25831.5"/>
    <n v="4908"/>
    <n v="30739.5"/>
    <n v="3073950"/>
    <m/>
    <n v="0"/>
    <n v="0"/>
    <n v="0"/>
  </r>
  <r>
    <s v="3.175"/>
    <x v="4"/>
    <x v="0"/>
    <x v="2"/>
    <s v="pulsador timbre"/>
    <s v="UND"/>
    <n v="400"/>
    <n v="18096.5"/>
    <n v="3438"/>
    <n v="21534.5"/>
    <n v="8613800"/>
    <m/>
    <n v="0"/>
    <n v="0"/>
    <n v="0"/>
  </r>
  <r>
    <s v="3.176"/>
    <x v="4"/>
    <x v="0"/>
    <x v="2"/>
    <s v="cable telefonico 4p"/>
    <s v="ML"/>
    <n v="1000"/>
    <n v="3254.4285714285702"/>
    <n v="618"/>
    <n v="3872.4285714285702"/>
    <n v="3872428.57142857"/>
    <m/>
    <n v="0"/>
    <n v="0"/>
    <n v="0"/>
  </r>
  <r>
    <s v="3.177"/>
    <x v="4"/>
    <x v="0"/>
    <x v="2"/>
    <s v="cable datos utp cat 6a"/>
    <s v="ML"/>
    <n v="1500"/>
    <n v="5513.5"/>
    <n v="1048"/>
    <n v="6561.5"/>
    <n v="9842250"/>
    <m/>
    <n v="0"/>
    <n v="0"/>
    <n v="0"/>
  </r>
  <r>
    <s v="3.178"/>
    <x v="4"/>
    <x v="0"/>
    <x v="2"/>
    <s v="Suministro E Instalacion De Contactor De 60 Amp Bifasico, Incluye Retiro Y Disposicion Final Del Elemento Dañado"/>
    <s v="UND"/>
    <n v="12.0283677120186"/>
    <n v="291212.37599999999"/>
    <n v="55330"/>
    <n v="346542.37599999999"/>
    <n v="4168339.1263246094"/>
    <m/>
    <n v="0"/>
    <n v="0"/>
    <n v="0"/>
  </r>
  <r>
    <s v="4.1"/>
    <x v="5"/>
    <x v="1"/>
    <x v="3"/>
    <s v="Desmonte Y Ajuste De Puertas De Vidrio Templado Tipo Va &amp; Ven"/>
    <s v="UND"/>
    <n v="20"/>
    <n v="126457.96799999999"/>
    <n v="24027"/>
    <n v="150484.96799999999"/>
    <n v="3009699.36"/>
    <m/>
    <n v="0"/>
    <n v="0"/>
    <n v="0"/>
  </r>
  <r>
    <s v="4.2"/>
    <x v="5"/>
    <x v="1"/>
    <x v="3"/>
    <s v="Desmonte  Y Revisión De Cerradura "/>
    <s v="UND"/>
    <n v="30"/>
    <n v="36710.856"/>
    <n v="6975"/>
    <n v="43685.856"/>
    <n v="1310575.68"/>
    <m/>
    <n v="0"/>
    <n v="0"/>
    <n v="0"/>
  </r>
  <r>
    <s v="4.3"/>
    <x v="5"/>
    <x v="1"/>
    <x v="3"/>
    <s v="Adecuación  De Muebles Y Escritorios Y Sillas Entre Otros  Como Gavetas Soportes Y Patas Incluye Tornillos  De Madera Y Metal , No Incluye Reparaciones De Carpintería"/>
    <s v="UND"/>
    <n v="10"/>
    <n v="63220.248"/>
    <n v="12012"/>
    <n v="75232.247999999992"/>
    <n v="752322.48"/>
    <m/>
    <n v="0"/>
    <n v="0"/>
    <n v="0"/>
  </r>
  <r>
    <s v="4.4"/>
    <x v="5"/>
    <x v="1"/>
    <x v="3"/>
    <s v="Suministro E Instalación De Rieles De Gaveta (2) Para Escritorio, Incluye Tornillería Para Su Correcta Instalación"/>
    <s v="UND"/>
    <n v="24"/>
    <n v="77507.975999999995"/>
    <n v="14727"/>
    <n v="92234.975999999995"/>
    <n v="2213639.4239999996"/>
    <m/>
    <n v="0"/>
    <n v="0"/>
    <n v="0"/>
  </r>
  <r>
    <s v="4.5"/>
    <x v="5"/>
    <x v="1"/>
    <x v="3"/>
    <s v="Suministro E Instalación De Cerradura Tipo Vitrina, Incluye Desmontes Y Tornillería Para Su Correcta Instalación"/>
    <s v="UND"/>
    <n v="53"/>
    <n v="35694.203999999998"/>
    <n v="6782"/>
    <n v="42476.203999999998"/>
    <n v="2251238.8119999999"/>
    <m/>
    <n v="0"/>
    <n v="0"/>
    <n v="0"/>
  </r>
  <r>
    <s v="4.6"/>
    <x v="5"/>
    <x v="1"/>
    <x v="3"/>
    <s v="Anclaje De Muebles Y Otras Piezas Incluye Elementos De Fijación"/>
    <s v="UND"/>
    <n v="150"/>
    <n v="17337.684000000001"/>
    <n v="3294"/>
    <n v="20631.684000000001"/>
    <n v="3094752.6"/>
    <m/>
    <n v="0"/>
    <n v="0"/>
    <n v="0"/>
  </r>
  <r>
    <s v="4.7"/>
    <x v="5"/>
    <x v="1"/>
    <x v="3"/>
    <s v="Suministro E Instalación De Rueda En  Goma Para Cama De 4&quot;X1 1/4&quot;, Incluye Desmonte De Llanta Defectuosa Y Lubricación"/>
    <s v="UND"/>
    <n v="15"/>
    <n v="101982.97199999999"/>
    <n v="19377"/>
    <n v="121359.97199999999"/>
    <n v="1820399.5799999998"/>
    <m/>
    <n v="0"/>
    <n v="0"/>
    <n v="0"/>
  </r>
  <r>
    <s v="4.8"/>
    <x v="5"/>
    <x v="1"/>
    <x v="3"/>
    <s v="Desmonte Y Ajuste De Baranda En Cama Mecánica Y Camilla , Incluye Elementos De Fijación"/>
    <s v="UND"/>
    <n v="30"/>
    <n v="50990.94"/>
    <n v="9688"/>
    <n v="60678.94"/>
    <n v="1820368.2000000002"/>
    <m/>
    <n v="0"/>
    <n v="0"/>
    <n v="0"/>
  </r>
  <r>
    <s v="4.9"/>
    <x v="5"/>
    <x v="1"/>
    <x v="3"/>
    <s v="Suministro E Instalación De Tuerca En Teflón Para Tornillo Sinfín De Cama , Incluye Desmonte Y Montaje De Elementos Para Su Instalación"/>
    <s v="UND"/>
    <n v="11"/>
    <n v="142914.408"/>
    <n v="27154"/>
    <n v="170068.408"/>
    <n v="1870752.4879999999"/>
    <m/>
    <n v="0"/>
    <n v="0"/>
    <n v="0"/>
  </r>
  <r>
    <s v="4.10"/>
    <x v="5"/>
    <x v="1"/>
    <x v="3"/>
    <s v="Reparación De Base O Tenedor  De Llantas  Para Cama, Camillas Y Sillas De Ruedas, Incluye Soldadura Eléctrica Y Pintura "/>
    <s v="UND"/>
    <n v="50"/>
    <n v="57111.6"/>
    <n v="10851"/>
    <n v="67962.600000000006"/>
    <n v="3398130.0000000005"/>
    <m/>
    <n v="0"/>
    <n v="0"/>
    <n v="0"/>
  </r>
  <r>
    <s v="4.11"/>
    <x v="5"/>
    <x v="1"/>
    <x v="3"/>
    <s v="Desmonte, Ajuste, Limpieza Y Lubricación  De Llantas De Camas Camillas, Sillas De Ruedas Y Demás Como Carros O Carretas"/>
    <s v="UND"/>
    <n v="30"/>
    <n v="24262.056"/>
    <n v="4610"/>
    <n v="28872.056"/>
    <n v="866161.68"/>
    <m/>
    <n v="0"/>
    <n v="0"/>
    <n v="0"/>
  </r>
  <r>
    <s v="4.12"/>
    <x v="5"/>
    <x v="1"/>
    <x v="3"/>
    <s v="Ajuste Y Reparación De Tendido De Cama Hidráulica Por Sección, Incluye Guayas, Manijas Y Aceite Hidráulico "/>
    <s v="UND"/>
    <n v="30"/>
    <n v="100880.052"/>
    <n v="19167"/>
    <n v="120047.052"/>
    <n v="3601411.56"/>
    <m/>
    <n v="0"/>
    <n v="0"/>
    <n v="0"/>
  </r>
  <r>
    <s v="4.13"/>
    <x v="5"/>
    <x v="1"/>
    <x v="3"/>
    <s v="Ajuste Y Reparación De  Tendido De Cama Mecánica O Electromecánica  Por  Sección, Incluye Soladura Y Elementos De Fijación, Incluye Pintura Y Consumibles Como Lijas Y Disolventes"/>
    <s v="UND"/>
    <n v="20"/>
    <n v="134508.19200000001"/>
    <n v="25557"/>
    <n v="160065.19200000001"/>
    <n v="3201303.8400000003"/>
    <m/>
    <n v="0"/>
    <n v="0"/>
    <n v="0"/>
  </r>
  <r>
    <s v="4.14"/>
    <x v="5"/>
    <x v="1"/>
    <x v="3"/>
    <s v="Adecuación De Atriles Incluye Soldadura,  Pintura Y Lubricación De Rodamientos"/>
    <s v="UND"/>
    <n v="50"/>
    <n v="106061.592"/>
    <n v="20152"/>
    <n v="126213.592"/>
    <n v="6310679.6000000006"/>
    <m/>
    <n v="0"/>
    <n v="0"/>
    <n v="0"/>
  </r>
  <r>
    <s v="4.15"/>
    <x v="5"/>
    <x v="1"/>
    <x v="3"/>
    <s v="Suministro E Instalación De Rodamientos Para Camas, Camillas Y Sillas De Ruedas"/>
    <s v="UND"/>
    <n v="12"/>
    <n v="30595.655999999999"/>
    <n v="5813"/>
    <n v="36408.656000000003"/>
    <n v="436903.87200000003"/>
    <m/>
    <n v="0"/>
    <n v="0"/>
    <n v="0"/>
  </r>
  <r>
    <s v="4.16"/>
    <x v="5"/>
    <x v="1"/>
    <x v="3"/>
    <s v="Acarreo O Transporte Entre Sedes Hospital  - Camioneta Tipo Estaca"/>
    <s v="UND"/>
    <n v="30"/>
    <n v="121312.46400000001"/>
    <n v="23049"/>
    <n v="144361.46400000001"/>
    <n v="4330843.92"/>
    <m/>
    <n v="0"/>
    <n v="0"/>
    <n v="0"/>
  </r>
  <r>
    <s v="4.17"/>
    <x v="5"/>
    <x v="1"/>
    <x v="3"/>
    <s v="Pintura De Muebles Metálicos, Soportes , Estantería Y Mesas  Entre Otros Incluye Lijada Masilla , Anticorrosivo Y Pintura En Laca "/>
    <s v="UND"/>
    <n v="30"/>
    <n v="171858.96"/>
    <n v="32653"/>
    <n v="204511.96"/>
    <n v="6135358.7999999998"/>
    <m/>
    <n v="0"/>
    <n v="0"/>
    <n v="0"/>
  </r>
  <r>
    <s v="4.18"/>
    <x v="5"/>
    <x v="1"/>
    <x v="3"/>
    <s v="Apertura De Puertas Con Cerradura O Chapa De Seguridad Tipo Cerrojo Doble"/>
    <s v="UND"/>
    <n v="50"/>
    <n v="84918.288"/>
    <n v="16134"/>
    <n v="101052.288"/>
    <n v="5052614.4000000004"/>
    <m/>
    <n v="0"/>
    <n v="0"/>
    <n v="0"/>
  </r>
  <r>
    <s v="4.19"/>
    <x v="5"/>
    <x v="1"/>
    <x v="3"/>
    <s v="Apertura De Puertas Con Cerradura O Chapa Tipo Bola"/>
    <s v="UND"/>
    <n v="50"/>
    <n v="40437.851999999999"/>
    <n v="7683"/>
    <n v="48120.851999999999"/>
    <n v="2406042.6"/>
    <m/>
    <n v="0"/>
    <n v="0"/>
    <n v="0"/>
  </r>
  <r>
    <s v="4.20"/>
    <x v="5"/>
    <x v="1"/>
    <x v="3"/>
    <s v="Cambio De Guarda Para Cerradura De Seguridad Tipo Cerrojo Doble Incluye 2 Copias De Llaves "/>
    <s v="UND"/>
    <n v="50"/>
    <n v="56612.555999999997"/>
    <n v="10756"/>
    <n v="67368.555999999997"/>
    <n v="3368427.8"/>
    <m/>
    <n v="0"/>
    <n v="0"/>
    <n v="0"/>
  </r>
  <r>
    <s v="4.21"/>
    <x v="5"/>
    <x v="1"/>
    <x v="3"/>
    <s v="Pintura  Para Camilla Incluye Lijado Anticorrosivo Y Pintura En Esmalte 2 Colores  A Entrega  Satisfacción"/>
    <s v="UND"/>
    <n v="10"/>
    <n v="387536.60399999999"/>
    <n v="73632"/>
    <n v="461168.60399999999"/>
    <n v="4611686.04"/>
    <m/>
    <n v="0"/>
    <n v="0"/>
    <n v="0"/>
  </r>
  <r>
    <s v="4.22"/>
    <x v="5"/>
    <x v="1"/>
    <x v="3"/>
    <s v="Suministro E Instalación De Tornillo  Sinfín  De Rosca Cuadrada  L: 0,70 M X 5/8&quot; Para  Elevación De Tendidos De Camas Mecánicas Y Electromecánicas"/>
    <s v="UND"/>
    <n v="10"/>
    <n v="269016.38400000002"/>
    <n v="51113"/>
    <n v="320129.38400000002"/>
    <n v="3201293.8400000003"/>
    <m/>
    <n v="0"/>
    <n v="0"/>
    <n v="0"/>
  </r>
  <r>
    <s v="4.23"/>
    <x v="5"/>
    <x v="1"/>
    <x v="3"/>
    <s v="Suministro E Instalación De Soporte Para Extintor Incluye Pintura Y Elementos De Anclaje"/>
    <s v="UND"/>
    <n v="20"/>
    <n v="36991.5"/>
    <n v="7028"/>
    <n v="44019.5"/>
    <n v="880390"/>
    <m/>
    <n v="0"/>
    <n v="0"/>
    <n v="0"/>
  </r>
  <r>
    <s v="4.24"/>
    <x v="5"/>
    <x v="1"/>
    <x v="3"/>
    <s v="Suministro E Instalacion De Manija Para Cama Manual"/>
    <s v="UND"/>
    <n v="10"/>
    <n v="220579.63200000001"/>
    <n v="41910"/>
    <n v="262489.63199999998"/>
    <n v="2624896.3199999998"/>
    <m/>
    <n v="0"/>
    <n v="0"/>
    <n v="0"/>
  </r>
  <r>
    <s v="4.25"/>
    <x v="5"/>
    <x v="1"/>
    <x v="3"/>
    <s v="Suministro De Duplicados De Llaves "/>
    <s v="UND"/>
    <n v="20"/>
    <n v="14152.32"/>
    <n v="2689"/>
    <n v="16841.32"/>
    <n v="336826.4"/>
    <m/>
    <n v="0"/>
    <n v="0"/>
    <n v="0"/>
  </r>
  <r>
    <s v="4.26"/>
    <x v="5"/>
    <x v="1"/>
    <x v="3"/>
    <s v="Suministro E Instalación De Basculante Para Ventanas Inc Retiro Del Ant "/>
    <s v="UND"/>
    <n v="10"/>
    <n v="84918.288"/>
    <n v="16134"/>
    <n v="101052.288"/>
    <n v="1010522.88"/>
    <m/>
    <n v="0"/>
    <n v="0"/>
    <n v="0"/>
  </r>
  <r>
    <s v="4.27"/>
    <x v="5"/>
    <x v="1"/>
    <x v="3"/>
    <s v="Sumistro E Instalación De Rodachinas Para Sillas, Atriles Y Mesas Puentes, Carros Y Demás"/>
    <s v="UND"/>
    <n v="90"/>
    <n v="34370.699999999997"/>
    <n v="6530"/>
    <n v="40900.699999999997"/>
    <n v="3681062.9999999995"/>
    <m/>
    <n v="0"/>
    <n v="0"/>
    <n v="0"/>
  </r>
  <r>
    <s v="4.28"/>
    <x v="5"/>
    <x v="1"/>
    <x v="3"/>
    <s v="Reparación De Puertas En Aluminio Inc Ajuste De Bisagras Y Cambio De Elementos Como Lamina Y Pisa Vidrios"/>
    <s v="UND"/>
    <n v="50"/>
    <n v="161750.31599999999"/>
    <n v="30733"/>
    <n v="192483.31599999999"/>
    <n v="9624165.7999999989"/>
    <m/>
    <n v="0"/>
    <n v="0"/>
    <n v="0"/>
  </r>
  <r>
    <s v="4.29"/>
    <x v="5"/>
    <x v="1"/>
    <x v="3"/>
    <s v="Pintura De Camas Manual O Mecánica"/>
    <s v="UND"/>
    <n v="29"/>
    <n v="448725.73200000002"/>
    <n v="85258"/>
    <n v="533983.73200000008"/>
    <n v="15485528.228000002"/>
    <m/>
    <n v="0"/>
    <n v="0"/>
    <n v="0"/>
  </r>
  <r>
    <s v="4.30"/>
    <x v="5"/>
    <x v="1"/>
    <x v="3"/>
    <s v="Pintura De  Mesa Puente"/>
    <s v="UND"/>
    <n v="8"/>
    <n v="134508.19200000001"/>
    <n v="25557"/>
    <n v="160065.19200000001"/>
    <n v="1280521.5360000001"/>
    <m/>
    <n v="0"/>
    <n v="0"/>
    <n v="0"/>
  </r>
  <r>
    <s v="4.31"/>
    <x v="5"/>
    <x v="1"/>
    <x v="3"/>
    <s v="Pintura De  Escalerilla De Dos Pasos  Incluye Limpiar Pintura Vieja,  Resoldada Si Es Necesario, Pulida, Lijado, Aplicación Anticorrosivo Y Pintura En Esmalte."/>
    <s v="UND"/>
    <n v="40"/>
    <n v="150002.57999999999"/>
    <n v="28500"/>
    <n v="178502.58"/>
    <n v="7140103.1999999993"/>
    <m/>
    <n v="0"/>
    <n v="0"/>
    <n v="0"/>
  </r>
  <r>
    <s v="4.32"/>
    <x v="5"/>
    <x v="1"/>
    <x v="3"/>
    <s v="Tapizado De Sillas Ergonómicas, Mesas Y Divisiones De Escritorios"/>
    <s v="UND"/>
    <n v="6"/>
    <n v="161134.42800000001"/>
    <n v="30616"/>
    <n v="191750.42800000001"/>
    <n v="1150502.568"/>
    <m/>
    <n v="0"/>
    <n v="0"/>
    <n v="0"/>
  </r>
  <r>
    <s v="4.33"/>
    <x v="5"/>
    <x v="1"/>
    <x v="3"/>
    <s v="Suministro E Instalación De Chapa De Cerrojo Doble"/>
    <s v="UND"/>
    <n v="20"/>
    <n v="183569.568"/>
    <n v="34878"/>
    <n v="218447.568"/>
    <n v="4368951.3600000003"/>
    <m/>
    <n v="0"/>
    <n v="0"/>
    <n v="0"/>
  </r>
  <r>
    <s v="4.34"/>
    <x v="5"/>
    <x v="1"/>
    <x v="3"/>
    <s v="Suministro E Instalación De Soporte Para Porta Guardián En Platina De 1/2&quot; De Acero Inoxidable"/>
    <s v="UND"/>
    <n v="12"/>
    <n v="42056.195999999996"/>
    <n v="7991"/>
    <n v="50047.195999999996"/>
    <n v="600566.35199999996"/>
    <m/>
    <n v="0"/>
    <n v="0"/>
    <n v="0"/>
  </r>
  <r>
    <s v="4.35"/>
    <x v="5"/>
    <x v="1"/>
    <x v="3"/>
    <s v="Suministro E Instalación De Lamina En Acrílico"/>
    <s v="M2"/>
    <n v="2"/>
    <n v="132578.628"/>
    <n v="25190"/>
    <n v="157768.628"/>
    <n v="315537.25599999999"/>
    <m/>
    <n v="0"/>
    <n v="0"/>
    <n v="0"/>
  </r>
  <r>
    <s v="4.36"/>
    <x v="5"/>
    <x v="1"/>
    <x v="3"/>
    <s v="Suministro E Instalación De Llantas 5&quot; X 1 1/4 Grado Hospitalario"/>
    <s v="UND"/>
    <n v="1"/>
    <n v="142776.81599999999"/>
    <n v="27128"/>
    <n v="169904.81599999999"/>
    <n v="169904.81599999999"/>
    <m/>
    <n v="0"/>
    <n v="0"/>
    <n v="0"/>
  </r>
  <r>
    <s v="4.37"/>
    <x v="5"/>
    <x v="1"/>
    <x v="3"/>
    <s v="Lamina De Acero Inoxidable"/>
    <s v="M2"/>
    <n v="62"/>
    <n v="224361.228"/>
    <n v="42629"/>
    <n v="266990.228"/>
    <n v="16553394.136"/>
    <m/>
    <n v="0"/>
    <n v="0"/>
    <n v="0"/>
  </r>
  <r>
    <s v="4.38"/>
    <x v="5"/>
    <x v="1"/>
    <x v="3"/>
    <s v="Suministro E Instalacion De Forro Para Ascensor De Carga En Lona Marfil"/>
    <s v="UND"/>
    <n v="1"/>
    <n v="2461531.7999999998"/>
    <n v="467691"/>
    <n v="2929222.8"/>
    <n v="2929222.8"/>
    <m/>
    <n v="0"/>
    <n v="0"/>
    <n v="0"/>
  </r>
  <r>
    <s v="4.39"/>
    <x v="5"/>
    <x v="1"/>
    <x v="3"/>
    <s v="Suministro E Instalacion De Chapa Para Baranda De Cama"/>
    <s v="UND"/>
    <n v="100"/>
    <n v="50802.023999999998"/>
    <n v="9652"/>
    <n v="60454.023999999998"/>
    <n v="6045402.3999999994"/>
    <m/>
    <n v="0"/>
    <n v="0"/>
    <n v="0"/>
  </r>
  <r>
    <s v="4.40"/>
    <x v="5"/>
    <x v="1"/>
    <x v="3"/>
    <s v="Suministro E Instalacion De Espaldar O Sentadero Para Silla De Ruedas"/>
    <s v="UND"/>
    <n v="20"/>
    <n v="118550.796"/>
    <n v="22525"/>
    <n v="141075.796"/>
    <n v="2821515.92"/>
    <m/>
    <n v="0"/>
    <n v="0"/>
    <n v="0"/>
  </r>
  <r>
    <s v="4.41"/>
    <x v="5"/>
    <x v="1"/>
    <x v="3"/>
    <s v="Revisión De Partes Movibles, Estado Fisico Y Funcionalidad De Equipos Mobiliarios Como Camas, Mesas, Sillas, Carros De Medicamentos Y Carros De Paro Entre Otros."/>
    <s v="UND"/>
    <n v="602.71697161554687"/>
    <n v="26032.188000000002"/>
    <n v="4946"/>
    <n v="30978.188000000002"/>
    <n v="18671079.657497074"/>
    <m/>
    <n v="0"/>
    <n v="0"/>
    <n v="0"/>
  </r>
  <r>
    <s v="4.42"/>
    <x v="5"/>
    <x v="1"/>
    <x v="3"/>
    <s v="Suministro E Instalacion De Entrepaño En Triplex De 18Mm Para Muebles Archivadores Hasta 1Mx0,5M"/>
    <s v="UND"/>
    <n v="30"/>
    <n v="130001.508"/>
    <n v="24700"/>
    <n v="154701.508"/>
    <n v="4641045.24"/>
    <m/>
    <n v="0"/>
    <n v="0"/>
    <n v="0"/>
  </r>
  <r>
    <s v="4.43"/>
    <x v="5"/>
    <x v="1"/>
    <x v="3"/>
    <s v="Reparacion De Estructura Para Camilla De Ambulancia. Incluye Traslados A Taller Especializado Y Previa Revision."/>
    <s v="UND"/>
    <n v="5"/>
    <n v="915890.97600000002"/>
    <n v="174019"/>
    <n v="1089909.976"/>
    <n v="5449549.8799999999"/>
    <m/>
    <n v="0"/>
    <n v="0"/>
    <n v="0"/>
  </r>
  <r>
    <s v="4.44"/>
    <x v="5"/>
    <x v="1"/>
    <x v="3"/>
    <s v="Revisión General, Diagnóstico Y Reparación De Mesa Quirúrgica, No Incluye Repuestos Ni Consumibles"/>
    <s v="UND"/>
    <n v="12"/>
    <n v="180822.09599999999"/>
    <n v="34356"/>
    <n v="215178.09599999999"/>
    <n v="2582137.1519999998"/>
    <m/>
    <n v="0"/>
    <n v="0"/>
    <n v="0"/>
  </r>
  <r>
    <s v="4.45"/>
    <x v="5"/>
    <x v="1"/>
    <x v="3"/>
    <s v="Restauración General De Mesa Riñonera Con Eliminación Total De Estructura En Madera"/>
    <s v="UND"/>
    <n v="5"/>
    <n v="739878.04799999995"/>
    <n v="140577"/>
    <n v="880455.04799999995"/>
    <n v="4402275.24"/>
    <m/>
    <n v="0"/>
    <n v="0"/>
    <n v="0"/>
  </r>
  <r>
    <s v="4.46"/>
    <x v="5"/>
    <x v="1"/>
    <x v="3"/>
    <s v="Suministro Y Cambio De Aceite Para Sistema Hidráulico De Mesa Quirúrgica"/>
    <s v="UND"/>
    <n v="32"/>
    <n v="91500.864000000001"/>
    <n v="17385"/>
    <n v="108885.864"/>
    <n v="3484347.648"/>
    <m/>
    <n v="0"/>
    <n v="0"/>
    <n v="0"/>
  </r>
  <r>
    <s v="4.47"/>
    <x v="5"/>
    <x v="1"/>
    <x v="3"/>
    <s v="Bandeja O Repisa En Lamina De Acero Quirúrgico L= 1,38M X 0,30M Calibre 18 Entamborada. Incluye Instalación, Pie De Amigo Soldado Para Su Anclaje Y Todos Los Elementos Necesarios Para Su Correcta Instalación."/>
    <s v="UND"/>
    <n v="10"/>
    <n v="694858.16399999999"/>
    <n v="132023"/>
    <n v="826881.16399999999"/>
    <n v="8268811.6399999997"/>
    <m/>
    <n v="0"/>
    <n v="0"/>
    <n v="0"/>
  </r>
  <r>
    <s v="4.48"/>
    <x v="5"/>
    <x v="1"/>
    <x v="3"/>
    <s v="Suministro E Instalacion De Minipersiana En Aluminio"/>
    <s v="M2"/>
    <n v="15"/>
    <n v="230335.56"/>
    <n v="43764"/>
    <n v="274099.56"/>
    <n v="4111493.4"/>
    <m/>
    <n v="0"/>
    <n v="0"/>
    <n v="0"/>
  </r>
  <r>
    <s v="4.49"/>
    <x v="5"/>
    <x v="1"/>
    <x v="3"/>
    <s v="Desmonte Y Cambio De Elementos Como Zocalos, Empaques Posa Vidrios, Ajuste De Bisagra Hidraulica De Puertas De Vidrio Templado Tipo De Va Y Ven. Incluye Fijacion De Cajas De Bisagras Con Muerto En Mortero Y Tapa De La Misma Si Es Necesario."/>
    <s v="UND"/>
    <n v="10"/>
    <n v="1223318.46"/>
    <n v="232431"/>
    <n v="1455749.46"/>
    <n v="14557494.6"/>
    <m/>
    <n v="0"/>
    <n v="0"/>
    <n v="0"/>
  </r>
  <r>
    <s v="4.50"/>
    <x v="5"/>
    <x v="1"/>
    <x v="3"/>
    <s v="Reparacion De Puerta De Vidrio Templado Tipo Va Y Ven, Inclue Cambio De Dintel En Estructura Metalica Tubular De 3&quot;X1&quot; Anclada A Muro Lateral Y A Placa Superior Chapeteada O Soldada Por Medio De Sistema Perneado En Varilla A Placa, Revision De Zocalos Superiores E Inferiores, Cambio De Empaquetadura En Los Mismos, Graduacion Y Nivelacion De Gatos Hidraulicos E Instalacion De Puertas Reemplazando Pivotes Machos Anclados A Dintel Metalico En Tornillo Goloso 10 De 2&quot; Y Pivotes Hembras. No Incluye Desmonte De Puertas, Cerramientos Ni Trabajos De Obra Civil Tales Como: Cambio De Gatos Hidraulicos, Desmonte De Cielos Ni Muros Aligerados Asi Como Su Instalacion Nuevamente."/>
    <s v="UND"/>
    <n v="10"/>
    <n v="1583353.044"/>
    <n v="300837"/>
    <n v="1884190.044"/>
    <n v="18841900.440000001"/>
    <m/>
    <n v="0"/>
    <n v="0"/>
    <n v="0"/>
  </r>
  <r>
    <s v="4.51"/>
    <x v="5"/>
    <x v="1"/>
    <x v="3"/>
    <s v="Suministro E Instalacion De Cerramiento En Malla Zaranda Hasta H=90Cm"/>
    <s v="ML"/>
    <n v="18"/>
    <n v="50405.627999999997"/>
    <n v="9577"/>
    <n v="59982.627999999997"/>
    <n v="1079687.304"/>
    <m/>
    <n v="0"/>
    <n v="0"/>
    <n v="0"/>
  </r>
  <r>
    <s v="4.52"/>
    <x v="5"/>
    <x v="1"/>
    <x v="3"/>
    <s v="Suministro De Soporte Para Televisor Hasta 39&quot;"/>
    <s v="UND"/>
    <n v="2"/>
    <n v="95687.592000000004"/>
    <n v="18181"/>
    <n v="113868.592"/>
    <n v="227737.18400000001"/>
    <m/>
    <n v="0"/>
    <n v="0"/>
    <n v="0"/>
  </r>
  <r>
    <s v="4.53"/>
    <x v="5"/>
    <x v="1"/>
    <x v="3"/>
    <s v="Suministro De Soporte Para Televisor mayor a 42&quot;&quot;"/>
    <s v="UND"/>
    <n v="5"/>
    <n v="149756.88"/>
    <n v="28454"/>
    <n v="178210.88"/>
    <n v="891054.4"/>
    <m/>
    <n v="0"/>
    <n v="0"/>
    <n v="0"/>
  </r>
  <r>
    <s v="4.54"/>
    <x v="5"/>
    <x v="1"/>
    <x v="3"/>
    <s v="Diseño, Corte Y Fabricacion De Soporte Para Lamparas Cieliticas; Inc. Perforacion De Viguetas, Angulos Estructurales, Platinas, Barras Roscadas, Pintura Anticorrosiva Y Pintura Definitiva"/>
    <s v="UND"/>
    <n v="8"/>
    <n v="1630563.48"/>
    <n v="309807"/>
    <n v="1940370.48"/>
    <n v="15522963.84"/>
    <m/>
    <n v="0"/>
    <n v="0"/>
    <n v="0"/>
  </r>
  <r>
    <s v="4.55"/>
    <x v="5"/>
    <x v="1"/>
    <x v="3"/>
    <s v="Mantenimiento De Equipos De Gimnasio, Incluye Revision, Desarmado, Limpieza, Engrase Y Ajuste De Tornilleria."/>
    <s v="UND"/>
    <n v="5"/>
    <n v="171507.33600000001"/>
    <n v="32586"/>
    <n v="204093.33600000001"/>
    <n v="1020466.68"/>
    <m/>
    <n v="0"/>
    <n v="0"/>
    <n v="0"/>
  </r>
  <r>
    <s v="4.56"/>
    <x v="5"/>
    <x v="1"/>
    <x v="3"/>
    <s v="Suministro E Instalación De Escritorio Hasta 3.4 M X 1.8 M Y Ancho 0.6M En Aglomerado Rh De 36Mm Color Parma De Fácil Limpieza En Cumplimiento De Habilitación Según Norma. Incluye Perforaciones Pasa Cables, Pedestales En Acero Inoxidable De 2&quot; Y Ángulos Pie De Amigos De 10 X 10 Anclado A Muro Para Mayor Soporte."/>
    <s v="UND"/>
    <n v="2"/>
    <n v="1893508.344"/>
    <n v="359767"/>
    <n v="2253275.344"/>
    <n v="4506550.6880000001"/>
    <m/>
    <n v="0"/>
    <n v="0"/>
    <n v="0"/>
  </r>
  <r>
    <s v="4.57"/>
    <x v="5"/>
    <x v="1"/>
    <x v="3"/>
    <s v="Suministro e instalación de Soporte de Aluminio Baranda Cama"/>
    <s v="UND"/>
    <n v="40"/>
    <n v="98639"/>
    <n v="18741"/>
    <n v="117380"/>
    <n v="4695200"/>
    <m/>
    <n v="0"/>
    <n v="0"/>
    <n v="0"/>
  </r>
  <r>
    <s v="4.58"/>
    <x v="5"/>
    <x v="1"/>
    <x v="3"/>
    <s v="Suministro e instalación de Brazo Sencillo Cama Fundicion "/>
    <s v="UND"/>
    <n v="40"/>
    <n v="98639"/>
    <n v="18741"/>
    <n v="117380"/>
    <n v="4695200"/>
    <m/>
    <n v="0"/>
    <n v="0"/>
    <n v="0"/>
  </r>
  <r>
    <s v="4.59"/>
    <x v="5"/>
    <x v="1"/>
    <x v="3"/>
    <s v="Suministro e instalación de Pin Exterior candado RS-8 Inox "/>
    <s v="UND"/>
    <n v="60"/>
    <n v="10725"/>
    <n v="2038"/>
    <n v="12763"/>
    <n v="765780"/>
    <m/>
    <n v="0"/>
    <n v="0"/>
    <n v="0"/>
  </r>
  <r>
    <s v="4.60"/>
    <x v="5"/>
    <x v="1"/>
    <x v="3"/>
    <s v="Suministro e instalación de Pasador Largo Cama Plast PL5112"/>
    <s v="UND"/>
    <n v="30"/>
    <n v="29918"/>
    <n v="5684"/>
    <n v="35602"/>
    <n v="1068060"/>
    <m/>
    <n v="0"/>
    <n v="0"/>
    <n v="0"/>
  </r>
  <r>
    <s v="4.61"/>
    <x v="5"/>
    <x v="1"/>
    <x v="3"/>
    <s v="Suministro e instalación de Juego de barandas Tubulares, Camilla: Dos barandas Laterales de seguridad, plegables en sentido Longitudinal"/>
    <s v="UND"/>
    <n v="10"/>
    <n v="1405307"/>
    <n v="267008"/>
    <n v="1672315"/>
    <n v="16723150"/>
    <m/>
    <n v="0"/>
    <n v="0"/>
    <n v="0"/>
  </r>
  <r>
    <s v="4.62"/>
    <x v="5"/>
    <x v="1"/>
    <x v="3"/>
    <s v="Suministro e instalación de Gato Neumatico Camilla 400 N, Sin herrajes de Accionamiento"/>
    <s v="UND"/>
    <n v="20"/>
    <n v="357273"/>
    <n v="67882"/>
    <n v="425155"/>
    <n v="8503100"/>
    <m/>
    <n v="0"/>
    <n v="0"/>
    <n v="0"/>
  </r>
  <r>
    <s v="5.1"/>
    <x v="6"/>
    <x v="2"/>
    <x v="4"/>
    <s v="Mantenimiento De Ventiladores, Incluye Desmonte E Instalación De Los Mismos"/>
    <s v="UND"/>
    <n v="170"/>
    <n v="80873.52"/>
    <n v="15366"/>
    <n v="96239.52"/>
    <n v="16360718.4"/>
    <m/>
    <n v="0"/>
    <n v="0"/>
    <n v="0"/>
  </r>
  <r>
    <s v="5.2"/>
    <x v="6"/>
    <x v="2"/>
    <x v="4"/>
    <s v="Suministro E Instalación De Empaque Altas Temperatura Para Autoclave Puerta Ppal"/>
    <s v="UND"/>
    <n v="4"/>
    <n v="1975357.02"/>
    <n v="375318"/>
    <n v="2350675.02"/>
    <n v="9402700.0800000001"/>
    <m/>
    <n v="0"/>
    <n v="0"/>
    <n v="0"/>
  </r>
  <r>
    <s v="5.3"/>
    <x v="6"/>
    <x v="2"/>
    <x v="4"/>
    <s v="Suministro Y Cambio De Aceite 20W -50 O Similar  Para Compresores O Motores, No Incluye Filtro "/>
    <s v="GALON"/>
    <n v="9"/>
    <n v="311815.14"/>
    <n v="59245"/>
    <n v="371060.14"/>
    <n v="3339541.2600000002"/>
    <m/>
    <n v="0"/>
    <n v="0"/>
    <n v="0"/>
  </r>
  <r>
    <s v="5.4"/>
    <x v="6"/>
    <x v="2"/>
    <x v="4"/>
    <s v="Suministro E Instalación De Empaque De Asbesto Para Flanche  Líneas De Vapor De 3/13&quot;, Incluye Consumibles"/>
    <s v="UND"/>
    <n v="4"/>
    <n v="157184.66399999999"/>
    <n v="29865"/>
    <n v="187049.66399999999"/>
    <n v="748198.65599999996"/>
    <m/>
    <n v="0"/>
    <n v="0"/>
    <n v="0"/>
  </r>
  <r>
    <s v="5.5"/>
    <x v="6"/>
    <x v="2"/>
    <x v="4"/>
    <s v="Suministro E Instalación De Empaque En Prensa  Estopa Para Válvulas En Acero Al Carbón , Incluye Consumibles"/>
    <s v="UND"/>
    <n v="5"/>
    <n v="157184.66399999999"/>
    <n v="29865"/>
    <n v="187049.66399999999"/>
    <n v="935248.32"/>
    <m/>
    <n v="0"/>
    <n v="0"/>
    <n v="0"/>
  </r>
  <r>
    <s v="5.6"/>
    <x v="6"/>
    <x v="2"/>
    <x v="4"/>
    <s v="Suministro De Tornillo De Cabeza Avellanda 1/2&quot; 4 Mm De Paso Fino "/>
    <s v="UND"/>
    <n v="600"/>
    <n v="409.5"/>
    <n v="78"/>
    <n v="487.5"/>
    <n v="292500"/>
    <m/>
    <n v="0"/>
    <n v="0"/>
    <n v="0"/>
  </r>
  <r>
    <s v="5.7"/>
    <x v="6"/>
    <x v="2"/>
    <x v="4"/>
    <s v="Suministro E Instalación De Micro Interruptor 110V "/>
    <s v="UND"/>
    <n v="100"/>
    <n v="43717.127999999997"/>
    <n v="8306"/>
    <n v="52023.127999999997"/>
    <n v="5202312.8"/>
    <m/>
    <n v="0"/>
    <n v="0"/>
    <n v="0"/>
  </r>
  <r>
    <s v="5.8"/>
    <x v="6"/>
    <x v="2"/>
    <x v="4"/>
    <s v="Suministro E Instalación De Relevos 12 V A 10 Amperios, Tipo Industrial  8 Pines"/>
    <s v="UND"/>
    <n v="30.998644322524125"/>
    <n v="83730.191999999995"/>
    <n v="15909"/>
    <n v="99639.191999999995"/>
    <n v="3088679.8733916911"/>
    <m/>
    <n v="0"/>
    <n v="0"/>
    <n v="0"/>
  </r>
  <r>
    <s v="5.9"/>
    <x v="6"/>
    <x v="2"/>
    <x v="4"/>
    <s v="Mantenimiento Preventivo Cortadora Para Gasa"/>
    <s v="UND"/>
    <n v="20"/>
    <n v="80873.52"/>
    <n v="15366"/>
    <n v="96239.52"/>
    <n v="1924790.4000000001"/>
    <m/>
    <n v="0"/>
    <n v="0"/>
    <n v="0"/>
  </r>
  <r>
    <s v="5.10"/>
    <x v="6"/>
    <x v="2"/>
    <x v="4"/>
    <s v="Suministro E Instalación De Rodamientos 6300"/>
    <s v="UND"/>
    <n v="8"/>
    <n v="42783"/>
    <n v="8129"/>
    <n v="50912"/>
    <n v="407296"/>
    <m/>
    <n v="0"/>
    <n v="0"/>
    <n v="0"/>
  </r>
  <r>
    <s v="5.11"/>
    <x v="6"/>
    <x v="2"/>
    <x v="4"/>
    <s v="Suministro E Instalación De Embragues De Caucho Para Motor"/>
    <s v="UND"/>
    <n v="6"/>
    <n v="39986.856"/>
    <n v="7598"/>
    <n v="47584.856"/>
    <n v="285509.136"/>
    <m/>
    <n v="0"/>
    <n v="0"/>
    <n v="0"/>
  </r>
  <r>
    <s v="5.12"/>
    <x v="6"/>
    <x v="2"/>
    <x v="4"/>
    <s v="Suministro E Instalación De Bujes Industriales Para Escudos De Motor Inc Orificios En Torno"/>
    <s v="UND"/>
    <n v="8"/>
    <n v="493979.304"/>
    <n v="93856"/>
    <n v="587835.304"/>
    <n v="4702682.432"/>
    <m/>
    <n v="0"/>
    <n v="0"/>
    <n v="0"/>
  </r>
  <r>
    <s v="5.13"/>
    <x v="6"/>
    <x v="2"/>
    <x v="4"/>
    <s v="Suministro Y Aplicación De Soldadura Eléctrica 6013 X1/8 Y 3/32 No Inc Pintura"/>
    <s v="HR"/>
    <n v="200"/>
    <n v="52568.88"/>
    <n v="9988"/>
    <n v="62556.88"/>
    <n v="12511376"/>
    <m/>
    <n v="0"/>
    <n v="0"/>
    <n v="0"/>
  </r>
  <r>
    <s v="5.14"/>
    <x v="6"/>
    <x v="2"/>
    <x v="4"/>
    <s v="Rumin Y Aplicación De Cordon De Soldadura Eléctrica 7018 X1/8 Y 3/32 ; No Inc Pintura"/>
    <s v="HR"/>
    <n v="200"/>
    <n v="63082.656000000003"/>
    <n v="11986"/>
    <n v="75068.656000000003"/>
    <n v="15013731.200000001"/>
    <m/>
    <n v="0"/>
    <n v="0"/>
    <n v="0"/>
  </r>
  <r>
    <s v="5.15"/>
    <x v="6"/>
    <x v="2"/>
    <x v="4"/>
    <s v="Suministro E Instalación De Aceites Para Compresores De Vacío"/>
    <s v="GAL"/>
    <n v="9"/>
    <n v="261113.58"/>
    <n v="49612"/>
    <n v="310725.57999999996"/>
    <n v="2796530.2199999997"/>
    <m/>
    <n v="0"/>
    <n v="0"/>
    <n v="0"/>
  </r>
  <r>
    <s v="5.16"/>
    <x v="6"/>
    <x v="2"/>
    <x v="4"/>
    <s v="Suministro E Instalación De Piedra De Cortadora De Gasa"/>
    <s v="UND"/>
    <n v="2"/>
    <n v="67752.047999999995"/>
    <n v="12873"/>
    <n v="80625.047999999995"/>
    <n v="161250.09599999999"/>
    <m/>
    <n v="0"/>
    <n v="0"/>
    <n v="0"/>
  </r>
  <r>
    <s v="5.17"/>
    <x v="6"/>
    <x v="2"/>
    <x v="4"/>
    <s v="Suministro E Instalación Presostato, Incluye Desmonte Del Anterior"/>
    <s v="UND"/>
    <n v="4"/>
    <n v="284612.32799999998"/>
    <n v="54076"/>
    <n v="338688.32799999998"/>
    <n v="1354753.3119999999"/>
    <m/>
    <n v="0"/>
    <n v="0"/>
    <n v="0"/>
  </r>
  <r>
    <s v="5.18"/>
    <x v="6"/>
    <x v="2"/>
    <x v="4"/>
    <s v="Suministro E Instalación De Cinta Teflón Selladora De Bolsa, Para Altas Temperaturas"/>
    <s v="UND"/>
    <n v="180"/>
    <n v="66264.744000000006"/>
    <n v="12590"/>
    <n v="78854.744000000006"/>
    <n v="14193853.920000002"/>
    <m/>
    <n v="0"/>
    <n v="0"/>
    <n v="0"/>
  </r>
  <r>
    <s v="5.19"/>
    <x v="6"/>
    <x v="2"/>
    <x v="4"/>
    <s v="Revision General Y Diagnostico De Secadora"/>
    <s v="UND"/>
    <n v="13"/>
    <n v="95570.747999999992"/>
    <n v="18158"/>
    <n v="113728.74799999999"/>
    <n v="1478473.7239999999"/>
    <m/>
    <n v="0"/>
    <n v="0"/>
    <n v="0"/>
  </r>
  <r>
    <s v="5.20"/>
    <x v="6"/>
    <x v="2"/>
    <x v="4"/>
    <s v="Suministro E Instalacion De Acople Elastomero Rexnord E4 Para Motobomba."/>
    <s v="UND"/>
    <n v="10"/>
    <n v="539277.64800000004"/>
    <n v="102463"/>
    <n v="641740.64800000004"/>
    <n v="6417406.4800000004"/>
    <m/>
    <n v="0"/>
    <n v="0"/>
    <n v="0"/>
  </r>
  <r>
    <s v="5.21"/>
    <x v="6"/>
    <x v="2"/>
    <x v="4"/>
    <s v="Embobinada De Motor De Motobomba. Incluye Traslado A Sitio Especializado, Embujada De Eje, Cambio De Rodamientos, Cambio De Sello Mecanico, Bornera A Motobomba De 6.6Hp A 3.470 R.P.M."/>
    <s v="UND"/>
    <n v="5"/>
    <n v="1324749.9720000001"/>
    <n v="251702"/>
    <n v="1576451.9720000001"/>
    <n v="7882259.8600000003"/>
    <m/>
    <n v="0"/>
    <n v="0"/>
    <n v="0"/>
  </r>
  <r>
    <s v="5.22"/>
    <x v="6"/>
    <x v="2"/>
    <x v="4"/>
    <s v="Suministro Y Cambio De Ventilador Para Secadora O Refrigerador"/>
    <s v="UND"/>
    <n v="11"/>
    <n v="119001.792"/>
    <n v="22610"/>
    <n v="141611.79200000002"/>
    <n v="1557729.7120000003"/>
    <m/>
    <n v="0"/>
    <n v="0"/>
    <n v="0"/>
  </r>
  <r>
    <s v="5.23"/>
    <x v="6"/>
    <x v="2"/>
    <x v="4"/>
    <s v="Suministro Y Cambio De Termostato Para Secadora"/>
    <s v="UND"/>
    <n v="5"/>
    <n v="158167.46400000001"/>
    <n v="30052"/>
    <n v="188219.46400000001"/>
    <n v="941097.32000000007"/>
    <m/>
    <n v="0"/>
    <n v="0"/>
    <n v="0"/>
  </r>
  <r>
    <s v="5.24"/>
    <x v="6"/>
    <x v="2"/>
    <x v="4"/>
    <s v="Desarmado, Revisión Y Diagnóstico De Motobomba"/>
    <s v="UND"/>
    <n v="18"/>
    <n v="102333.504"/>
    <n v="19443"/>
    <n v="121776.504"/>
    <n v="2191977.0720000002"/>
    <m/>
    <n v="0"/>
    <n v="0"/>
    <n v="0"/>
  </r>
  <r>
    <s v="5.25"/>
    <x v="6"/>
    <x v="2"/>
    <x v="4"/>
    <s v="Suministro Y Cambio De Sello Mecánico Para Motobomba"/>
    <s v="UND"/>
    <n v="20"/>
    <n v="269002.18800000002"/>
    <n v="51110"/>
    <n v="320112.18800000002"/>
    <n v="6402243.7600000007"/>
    <m/>
    <n v="0"/>
    <n v="0"/>
    <n v="0"/>
  </r>
  <r>
    <s v="5.26"/>
    <x v="6"/>
    <x v="2"/>
    <x v="4"/>
    <s v="Suministro e instalacion FILTRO PLEGADO POLIPROPILENO 2.5 X 20&quot;"/>
    <s v="UND"/>
    <n v="36"/>
    <n v="139097.86799999999"/>
    <n v="26429"/>
    <n v="165526.86799999999"/>
    <n v="5958967.2479999997"/>
    <m/>
    <n v="0"/>
    <n v="0"/>
    <n v="0"/>
  </r>
  <r>
    <s v="5.27"/>
    <x v="6"/>
    <x v="2"/>
    <x v="4"/>
    <s v="Suministro e instalacion FILTRO PLEGADO POLIPROPILENO 4.5X20&quot;"/>
    <s v="UND"/>
    <n v="12"/>
    <n v="202979.86799999999"/>
    <n v="38566"/>
    <n v="241545.86799999999"/>
    <n v="2898550.4159999997"/>
    <m/>
    <n v="0"/>
    <n v="0"/>
    <n v="0"/>
  </r>
  <r>
    <s v="5.28"/>
    <x v="6"/>
    <x v="2"/>
    <x v="4"/>
    <s v="Suministro e instalacion FILTRO PLEGABLE POLIPROPILENO 10&quot;"/>
    <s v="UND"/>
    <n v="36"/>
    <n v="89411.868000000002"/>
    <n v="16988"/>
    <n v="106399.868"/>
    <n v="3830395.2480000001"/>
    <m/>
    <n v="0"/>
    <n v="0"/>
    <n v="0"/>
  </r>
  <r>
    <s v="5.29"/>
    <x v="6"/>
    <x v="2"/>
    <x v="4"/>
    <s v="Suministro e instalacion FILTRO CARBON ACTIVADO COMPACTO 10&quot;"/>
    <s v="UND"/>
    <n v="36"/>
    <n v="89411.868000000002"/>
    <n v="16988"/>
    <n v="106399.868"/>
    <n v="3830395.2480000001"/>
    <m/>
    <n v="0"/>
    <n v="0"/>
    <n v="0"/>
  </r>
  <r>
    <s v="5.30"/>
    <x v="6"/>
    <x v="2"/>
    <x v="4"/>
    <s v="Suministro e instalacion FILTRO POLIPROPILENO 10&quot;"/>
    <s v="UND"/>
    <n v="36"/>
    <n v="61019.868000000002"/>
    <n v="11594"/>
    <n v="72613.868000000002"/>
    <n v="2614099.2480000001"/>
    <m/>
    <n v="0"/>
    <n v="0"/>
    <n v="0"/>
  </r>
  <r>
    <s v="5.31"/>
    <x v="6"/>
    <x v="2"/>
    <x v="4"/>
    <s v="Cambio E Instalacion Kit Soporte Motor De Mesa De Autopsia Marca Mortech, Desbloqueo Del Motor, Limpieza, Ajuste Y Verificacion De Motor Ajustable Del Flanche"/>
    <s v="UND"/>
    <n v="4"/>
    <n v="1448997.7320000001"/>
    <n v="275310"/>
    <n v="1724307.7320000001"/>
    <n v="6897230.9280000003"/>
    <m/>
    <n v="0"/>
    <n v="0"/>
    <n v="0"/>
  </r>
  <r>
    <s v="5.32"/>
    <x v="6"/>
    <x v="2"/>
    <x v="4"/>
    <s v="Mantenimiento Preventivo Para Mesa De Autopsia Morthec"/>
    <s v="UND"/>
    <n v="4"/>
    <n v="1685853.6240000001"/>
    <n v="320312"/>
    <n v="2006165.6240000001"/>
    <n v="8024662.4960000003"/>
    <m/>
    <n v="0"/>
    <n v="0"/>
    <n v="0"/>
  </r>
  <r>
    <s v="5.33"/>
    <x v="6"/>
    <x v="2"/>
    <x v="4"/>
    <s v="Cambio Del Triturador Ink - Sinerator Emerson Ref.: 65 Para Equipo De Mesa Autopsia Morthec"/>
    <s v="UND"/>
    <n v="3"/>
    <n v="3343942.0559999999"/>
    <n v="635349"/>
    <n v="3979291.0559999999"/>
    <n v="11937873.168"/>
    <m/>
    <n v="0"/>
    <n v="0"/>
    <n v="0"/>
  </r>
  <r>
    <s v="5.34"/>
    <x v="6"/>
    <x v="2"/>
    <x v="4"/>
    <s v="Suministro E Instalacion De Compresor De Aire Tipo M Horizontal Libre De Aceite Y Silencioso 125Psi-5Cfm 1700Rpm-12L-1.0Hp. Incluye Traslado A Sitio, Todos Los Elementos Necesarios Para Su Correcto Funcionamiento Y Puesta En Marcha."/>
    <s v="UND"/>
    <n v="4"/>
    <n v="1227160.1159999999"/>
    <n v="233160"/>
    <n v="1460320.1159999999"/>
    <n v="5841280.4639999997"/>
    <m/>
    <n v="0"/>
    <n v="0"/>
    <n v="0"/>
  </r>
  <r>
    <s v="5.35"/>
    <x v="6"/>
    <x v="2"/>
    <x v="4"/>
    <s v="Acompañamiento Para Actividades Y Seguimiento A Equipos Industriales Tales, Como Neveras, Congeladores, Aires Acondicionados, Ups, Bombas, Hidroflops, Autoclaves Y Calderas. Este Acompañamiento Regulado Y Avalado Tecnicamente Por Profesional Idoneo En Ingenieria Electromecanica O Afin . Asi Mismo Este Personal Realizara Acompañamiento A Diseños Referentes A La Parte Industrial Antes Mencionada Y Proyecciones A Mejorar O Cambiar Por Parte Del Hospital."/>
    <s v="MES  "/>
    <n v="22"/>
    <n v="7963876.284"/>
    <n v="1513136"/>
    <n v="9477012.284"/>
    <n v="208494270.248"/>
    <m/>
    <n v="0"/>
    <n v="0"/>
    <n v="0"/>
  </r>
  <r>
    <s v="5.36"/>
    <x v="6"/>
    <x v="2"/>
    <x v="4"/>
    <s v="Suministro E Instalacion De Manometro De Baja Y Media Presion 0-100Psi Y 0-600Mbar Debidamente Certificado. Incluye Retiro Y Dispocision Final Del Anterior."/>
    <s v="UND"/>
    <n v="2"/>
    <n v="644819.44799999997"/>
    <n v="122516"/>
    <n v="767335.44799999997"/>
    <n v="1534670.8959999999"/>
    <m/>
    <n v="0"/>
    <n v="0"/>
    <n v="0"/>
  </r>
  <r>
    <s v="5.37"/>
    <x v="6"/>
    <x v="2"/>
    <x v="4"/>
    <s v="Kit De Mantenimiento Para Planta Electrica Perkins. Incluye: Cambio De Filtro De Aire Chi 1038, Cambio De Filtro De Aceite Chi 1010, Filtro Acpm Chi 1011 Y Chi 1012, Aceite Para Motor 15W40 Y Refrigerante"/>
    <s v="UND"/>
    <n v="12"/>
    <n v="4427709.4680000003"/>
    <n v="841265"/>
    <n v="5268974.4680000003"/>
    <n v="63227693.616000004"/>
    <m/>
    <n v="0"/>
    <n v="0"/>
    <n v="0"/>
  </r>
  <r>
    <s v="5.38"/>
    <x v="6"/>
    <x v="2"/>
    <x v="4"/>
    <s v="Revisión general y ajuste de selladora de bolsa"/>
    <s v="UND"/>
    <n v="8"/>
    <n v="48180.131999999998"/>
    <n v="9154"/>
    <n v="57334.131999999998"/>
    <n v="458673.05599999998"/>
    <m/>
    <n v="0"/>
    <n v="0"/>
    <n v="0"/>
  </r>
  <r>
    <s v="5.39"/>
    <x v="6"/>
    <x v="2"/>
    <x v="4"/>
    <s v="Revisión y mantenimiento de extractores de aire"/>
    <s v="UND"/>
    <n v="6"/>
    <n v="136507.644"/>
    <n v="25936"/>
    <n v="162443.644"/>
    <n v="974661.86400000006"/>
    <m/>
    <n v="0"/>
    <n v="0"/>
    <n v="0"/>
  </r>
  <r>
    <s v="5.40"/>
    <x v="6"/>
    <x v="2"/>
    <x v="4"/>
    <s v="Acompañamiento, seguimiento y atencion de equipos de infraestructura hospitalaria con soporte 7 dias a la semana las 24 horas del dia, por personal con experiencia en la operación de dichos equipos que componen el buen funcionamiento de redes electricas, hidrosanitarias y operativas entre otras. Incluye mantenimiento preventivo de los equipos de infraestructura hospitalaria de acuerdo a cronograma del hospital. Este Personal Debe Tener Las Herramientas Y Los Medios Necesarios Para La Ejecución De Sus Actividades Y La Administración Y El Cumplimiento De Su Horario Esta A Cargo Del Contratista. (Nota: Este Item Incluye La Toma De Lecturas De Los Consumos De Energia, Agua, Gas; Limpieza De Equipos Y Componentes; Estado Fisico Y Operativo De La Planta De Aire Medicinal; Recibo Y Entrega De Balas Portatiles De Aire Medicinal Las 24 Horas Del Dia; Lectura De Tanques Principal Y Respaldo De Aire Medicinal; Atencion Inmediata Ante Cualquier Eventualidad en las redes electricas e hidrosanitarias Dentro De Las Instalaciones Del Hospital Con Soporte 24/7"/>
    <s v="MES"/>
    <n v="2"/>
    <n v="19890196.872000001"/>
    <n v="3779137"/>
    <n v="23669333.872000001"/>
    <n v="47338667.744000003"/>
    <m/>
    <n v="0"/>
    <n v="0"/>
    <n v="0"/>
  </r>
  <r>
    <s v="6.1"/>
    <x v="7"/>
    <x v="2"/>
    <x v="5"/>
    <s v="Desmonte Y Reparacion De Tarjeta Electronica Interface"/>
    <s v="UND"/>
    <n v="11"/>
    <n v="550006.54799999995"/>
    <n v="104501"/>
    <n v="654507.54799999995"/>
    <n v="7199583.027999999"/>
    <m/>
    <n v="0"/>
    <n v="0"/>
    <n v="0"/>
  </r>
  <r>
    <s v="6.2"/>
    <x v="7"/>
    <x v="2"/>
    <x v="5"/>
    <s v="Desmonte Y Reparacion De Tarjeta Electronica De Salida"/>
    <s v="UND"/>
    <n v="55"/>
    <n v="550006.54799999995"/>
    <n v="104501"/>
    <n v="654507.54799999995"/>
    <n v="35997915.140000001"/>
    <m/>
    <n v="0"/>
    <n v="0"/>
    <n v="0"/>
  </r>
  <r>
    <s v="6.3"/>
    <x v="7"/>
    <x v="2"/>
    <x v="5"/>
    <s v="Suministro E Instalacion De Baterias De 12 V A 5 Amp"/>
    <s v="UND"/>
    <n v="100"/>
    <n v="141808.212"/>
    <n v="26944"/>
    <n v="168752.212"/>
    <n v="16875221.199999999"/>
    <m/>
    <n v="0"/>
    <n v="0"/>
    <n v="0"/>
  </r>
  <r>
    <s v="6.4"/>
    <x v="7"/>
    <x v="2"/>
    <x v="5"/>
    <s v="Reparacion De Tarjeta Electronica De Entrada De Voltaje"/>
    <s v="UND"/>
    <n v="5.0237739603093896"/>
    <n v="500006.05200000003"/>
    <n v="95001"/>
    <n v="595007.05200000003"/>
    <n v="2989180.9340380551"/>
    <m/>
    <n v="0"/>
    <n v="0"/>
    <n v="0"/>
  </r>
  <r>
    <s v="6.5"/>
    <x v="7"/>
    <x v="2"/>
    <x v="5"/>
    <s v="Revision  De Parte Electrica  De Ups"/>
    <s v="UND"/>
    <n v="20"/>
    <n v="70728.84"/>
    <n v="13438"/>
    <n v="84166.84"/>
    <n v="1683336.7999999998"/>
    <m/>
    <n v="0"/>
    <n v="0"/>
    <n v="0"/>
  </r>
  <r>
    <s v="6.6"/>
    <x v="7"/>
    <x v="2"/>
    <x v="5"/>
    <s v="Instalacion  De Conexión Electrica Ups A 220 V, Con Todos Lo Elementos Necesarios Para Su Conexión"/>
    <s v="UND"/>
    <n v="10"/>
    <n v="202187.076"/>
    <n v="38416"/>
    <n v="240603.076"/>
    <n v="2406030.7599999998"/>
    <m/>
    <n v="0"/>
    <n v="0"/>
    <n v="0"/>
  </r>
  <r>
    <s v="6.7"/>
    <x v="7"/>
    <x v="2"/>
    <x v="5"/>
    <s v="Suministro E Instalacion De Regleta De Empalme De Cable Hasta N° 6"/>
    <s v="UND"/>
    <n v="12"/>
    <n v="84918.288"/>
    <n v="16134"/>
    <n v="101052.288"/>
    <n v="1212627.456"/>
    <m/>
    <n v="0"/>
    <n v="0"/>
    <n v="0"/>
  </r>
  <r>
    <s v="6.8"/>
    <x v="7"/>
    <x v="2"/>
    <x v="5"/>
    <s v="Revision Y Correcion De Ups Alarmada Por Sobrecarga De Voltaje. Incluye Pruebas Y Se Deja En Funcionamiento."/>
    <s v="UND"/>
    <n v="13"/>
    <n v="74807.460000000006"/>
    <n v="14213"/>
    <n v="89020.46"/>
    <n v="1157265.98"/>
    <m/>
    <n v="0"/>
    <n v="0"/>
    <n v="0"/>
  </r>
  <r>
    <s v="6.9"/>
    <x v="7"/>
    <x v="2"/>
    <x v="5"/>
    <s v="Diagnostico Y Correccion De Corto Circuito"/>
    <s v="UND"/>
    <n v="22"/>
    <n v="56612.555999999997"/>
    <n v="10756"/>
    <n v="67368.555999999997"/>
    <n v="1482108.2319999998"/>
    <m/>
    <n v="0"/>
    <n v="0"/>
    <n v="0"/>
  </r>
  <r>
    <s v="6.10"/>
    <x v="7"/>
    <x v="2"/>
    <x v="5"/>
    <s v="Enlace De Ups Tipo Cascada O En Serie"/>
    <s v="UND"/>
    <n v="16"/>
    <n v="181966.51199999999"/>
    <n v="34574"/>
    <n v="216540.51199999999"/>
    <n v="3464648.1919999998"/>
    <m/>
    <n v="0"/>
    <n v="0"/>
    <n v="0"/>
  </r>
  <r>
    <s v="6.11"/>
    <x v="7"/>
    <x v="2"/>
    <x v="5"/>
    <s v="Mantenimiento Preventivo De Ups De 2 Kva, 3 Kva, 5 Kva "/>
    <s v="UND"/>
    <n v="13"/>
    <n v="392243.12400000001"/>
    <n v="74526"/>
    <n v="466769.12400000001"/>
    <n v="6067998.6119999997"/>
    <m/>
    <n v="0"/>
    <n v="0"/>
    <n v="0"/>
  </r>
  <r>
    <s v="6.12"/>
    <x v="7"/>
    <x v="2"/>
    <x v="5"/>
    <s v="Mantenimiento Preventivo De Ups De 8 Kva, 10Kva, 12 Kva"/>
    <s v="UND"/>
    <n v="50"/>
    <n v="482463.07199999999"/>
    <n v="91668"/>
    <n v="574131.07199999993"/>
    <n v="28706553.599999998"/>
    <m/>
    <n v="0"/>
    <n v="0"/>
    <n v="0"/>
  </r>
  <r>
    <s v="6.13"/>
    <x v="7"/>
    <x v="2"/>
    <x v="5"/>
    <s v="Mantenimiento Preventivo De Ups De 20 Kva, 40 Kva"/>
    <s v="UND"/>
    <n v="35"/>
    <n v="641674.48800000001"/>
    <n v="121918"/>
    <n v="763592.48800000001"/>
    <n v="26725737.080000002"/>
    <m/>
    <n v="0"/>
    <n v="0"/>
    <n v="0"/>
  </r>
  <r>
    <s v="6.14"/>
    <x v="7"/>
    <x v="2"/>
    <x v="5"/>
    <s v="Suministro E Instalacion De Baterias De 12 V 100 Amp"/>
    <s v="UND"/>
    <n v="50"/>
    <n v="1499872.92"/>
    <n v="284976"/>
    <n v="1784848.92"/>
    <n v="89242446"/>
    <m/>
    <n v="0"/>
    <n v="0"/>
    <n v="0"/>
  </r>
  <r>
    <s v="6.15"/>
    <x v="7"/>
    <x v="2"/>
    <x v="5"/>
    <s v="Suministro E Instalacion De Baterias De 12 V 9 Amp"/>
    <s v="UND"/>
    <n v="700"/>
    <n v="185133.31200000001"/>
    <n v="35175"/>
    <n v="220308.31200000001"/>
    <n v="154215818.40000001"/>
    <m/>
    <n v="0"/>
    <n v="0"/>
    <n v="0"/>
  </r>
  <r>
    <s v="6.16"/>
    <x v="7"/>
    <x v="2"/>
    <x v="5"/>
    <s v="Suministro E Instalacion De Baterias De 12 V 12 Amp"/>
    <s v="UND"/>
    <n v="60"/>
    <n v="233831.052"/>
    <n v="44428"/>
    <n v="278259.05200000003"/>
    <n v="16695543.120000001"/>
    <m/>
    <n v="0"/>
    <n v="0"/>
    <n v="0"/>
  </r>
  <r>
    <s v="6.17"/>
    <x v="7"/>
    <x v="2"/>
    <x v="5"/>
    <s v="Suministro E Instalacion De Baterias De 12 V 18 Amp"/>
    <s v="UND"/>
    <n v="120"/>
    <n v="317020.70400000003"/>
    <n v="60234"/>
    <n v="377254.70400000003"/>
    <n v="45270564.480000004"/>
    <m/>
    <n v="0"/>
    <n v="0"/>
    <n v="0"/>
  </r>
  <r>
    <s v="6.18"/>
    <x v="7"/>
    <x v="2"/>
    <x v="5"/>
    <s v="Suministro E Instalacion De Ups Bifasica Online De 10Kva Powest Titan, Incluye Instalacion A 1 Metro"/>
    <s v="UND"/>
    <n v="1"/>
    <n v="15652059.696"/>
    <n v="2973891"/>
    <n v="18625950.696000002"/>
    <n v="18625950.696000002"/>
    <m/>
    <n v="0"/>
    <n v="0"/>
    <n v="0"/>
  </r>
  <r>
    <s v="7.1"/>
    <x v="8"/>
    <x v="2"/>
    <x v="6"/>
    <s v="Mantenimiento Preventivo Congeladores"/>
    <s v="UND"/>
    <n v="60"/>
    <n v="171529.17600000001"/>
    <n v="32591"/>
    <n v="204120.17600000001"/>
    <n v="12247210.560000001"/>
    <m/>
    <n v="0"/>
    <n v="0"/>
    <n v="0"/>
  </r>
  <r>
    <s v="7.2"/>
    <x v="8"/>
    <x v="2"/>
    <x v="6"/>
    <s v="Mantenimiento Preventivo De Neveras"/>
    <s v="UND"/>
    <n v="80"/>
    <n v="128646.336"/>
    <n v="24443"/>
    <n v="153089.33600000001"/>
    <n v="12247146.880000001"/>
    <m/>
    <n v="0"/>
    <n v="0"/>
    <n v="0"/>
  </r>
  <r>
    <s v="7.3"/>
    <x v="8"/>
    <x v="2"/>
    <x v="6"/>
    <s v="Mantenimiento Preventivo Cuartos Frios"/>
    <s v="UND"/>
    <n v="4"/>
    <n v="300175.51199999999"/>
    <n v="57033"/>
    <n v="357208.51199999999"/>
    <n v="1428834.048"/>
    <m/>
    <n v="0"/>
    <n v="0"/>
    <n v="0"/>
  </r>
  <r>
    <s v="7.4"/>
    <x v="8"/>
    <x v="2"/>
    <x v="6"/>
    <s v="Mantenimiento Preventivo Refrigerador"/>
    <s v="UND"/>
    <n v="100"/>
    <n v="171529.17600000001"/>
    <n v="32591"/>
    <n v="204120.17600000001"/>
    <n v="20412017.600000001"/>
    <m/>
    <n v="0"/>
    <n v="0"/>
    <n v="0"/>
  </r>
  <r>
    <s v="7.5"/>
    <x v="8"/>
    <x v="2"/>
    <x v="6"/>
    <s v="Suministro E Instalacion De Relay Para Nevera"/>
    <s v="UND"/>
    <n v="50"/>
    <n v="149163.924"/>
    <n v="28341"/>
    <n v="177504.924"/>
    <n v="8875246.1999999993"/>
    <m/>
    <n v="0"/>
    <n v="0"/>
    <n v="0"/>
  </r>
  <r>
    <s v="7.6"/>
    <x v="8"/>
    <x v="2"/>
    <x v="6"/>
    <s v="Suministro E Instalacion Capacitador Para Nevera"/>
    <s v="UND"/>
    <n v="50"/>
    <n v="114666.552"/>
    <n v="21787"/>
    <n v="136453.552"/>
    <n v="6822677.5999999996"/>
    <m/>
    <n v="0"/>
    <n v="0"/>
    <n v="0"/>
  </r>
  <r>
    <s v="7.7"/>
    <x v="8"/>
    <x v="2"/>
    <x v="6"/>
    <s v="Suministro  Y Aplicación De Gas 134 A "/>
    <s v="UND"/>
    <n v="7"/>
    <n v="235627.39199999999"/>
    <n v="44769"/>
    <n v="280396.39199999999"/>
    <n v="1962774.7439999999"/>
    <m/>
    <n v="0"/>
    <n v="0"/>
    <n v="0"/>
  </r>
  <r>
    <s v="7.8"/>
    <x v="8"/>
    <x v="2"/>
    <x v="6"/>
    <s v="Suministro  E Instalacion De Termico Para Nevera"/>
    <s v="UND"/>
    <n v="6"/>
    <n v="127807.67999999999"/>
    <n v="24283"/>
    <n v="152090.68"/>
    <n v="912544.08"/>
    <m/>
    <n v="0"/>
    <n v="0"/>
    <n v="0"/>
  </r>
  <r>
    <s v="7.9"/>
    <x v="8"/>
    <x v="2"/>
    <x v="6"/>
    <s v="Suminsitro E Instalacion De Valvula De Cargue Para Nevera"/>
    <s v="UND"/>
    <n v="14"/>
    <n v="136020.61199999999"/>
    <n v="25844"/>
    <n v="161864.61199999999"/>
    <n v="2266104.568"/>
    <m/>
    <n v="0"/>
    <n v="0"/>
    <n v="0"/>
  </r>
  <r>
    <s v="7.10"/>
    <x v="8"/>
    <x v="2"/>
    <x v="6"/>
    <s v="Suministro E Instalacion De Filtro Secador "/>
    <s v="UND"/>
    <n v="10"/>
    <n v="114666.552"/>
    <n v="21787"/>
    <n v="136453.552"/>
    <n v="1364535.52"/>
    <m/>
    <n v="0"/>
    <n v="0"/>
    <n v="0"/>
  </r>
  <r>
    <s v="7.11"/>
    <x v="8"/>
    <x v="2"/>
    <x v="6"/>
    <s v="Suministro E Instalacion De Valvula De Servicio"/>
    <s v="UND"/>
    <n v="16"/>
    <n v="167235.432"/>
    <n v="31775"/>
    <n v="199010.432"/>
    <n v="3184166.912"/>
    <m/>
    <n v="0"/>
    <n v="0"/>
    <n v="0"/>
  </r>
  <r>
    <s v="7.12"/>
    <x v="8"/>
    <x v="2"/>
    <x v="6"/>
    <s v="Suministro E Instalacion De Aceite De Refrigeracion Para Nevera"/>
    <s v="UND"/>
    <n v="10"/>
    <n v="84271.823999999993"/>
    <n v="16012"/>
    <n v="100283.82399999999"/>
    <n v="1002838.24"/>
    <m/>
    <n v="0"/>
    <n v="0"/>
    <n v="0"/>
  </r>
  <r>
    <s v="7.13"/>
    <x v="8"/>
    <x v="2"/>
    <x v="6"/>
    <s v="Suministro E Instalacion De  Kit De Arranque  Para Nevera"/>
    <s v="UND"/>
    <n v="2"/>
    <n v="883415.98800000001"/>
    <n v="167849"/>
    <n v="1051264.9879999999"/>
    <n v="2102529.9759999998"/>
    <m/>
    <n v="0"/>
    <n v="0"/>
    <n v="0"/>
  </r>
  <r>
    <s v="7.14"/>
    <x v="8"/>
    <x v="2"/>
    <x v="6"/>
    <s v="Suministro E Instalacion  De Unidad Para Congelador Vertical"/>
    <s v="UND"/>
    <n v="10"/>
    <n v="174133.59599999999"/>
    <n v="33085"/>
    <n v="207218.59599999999"/>
    <n v="2072185.96"/>
    <m/>
    <n v="0"/>
    <n v="0"/>
    <n v="0"/>
  </r>
  <r>
    <s v="7.15"/>
    <x v="8"/>
    <x v="2"/>
    <x v="6"/>
    <s v="Suministro E Instalacion  De Unidad Para Nevera 1/10"/>
    <s v="UND"/>
    <n v="10"/>
    <n v="693662.424"/>
    <n v="131796"/>
    <n v="825458.424"/>
    <n v="8254584.2400000002"/>
    <m/>
    <n v="0"/>
    <n v="0"/>
    <n v="0"/>
  </r>
  <r>
    <s v="7.16"/>
    <x v="8"/>
    <x v="2"/>
    <x v="6"/>
    <s v="Suministro E Instalacion De Controlador Electronico Para Nevera"/>
    <s v="UND"/>
    <n v="20"/>
    <n v="943922.61600000004"/>
    <n v="179345"/>
    <n v="1123267.6159999999"/>
    <n v="22465352.32"/>
    <m/>
    <n v="0"/>
    <n v="0"/>
    <n v="0"/>
  </r>
  <r>
    <s v="7.17"/>
    <x v="8"/>
    <x v="2"/>
    <x v="6"/>
    <s v="Suministro  E Instalacion De Control De Temparetura "/>
    <s v="UND"/>
    <n v="14"/>
    <n v="167235.432"/>
    <n v="31775"/>
    <n v="199010.432"/>
    <n v="2786146.048"/>
    <m/>
    <n v="0"/>
    <n v="0"/>
    <n v="0"/>
  </r>
  <r>
    <s v="7.18"/>
    <x v="8"/>
    <x v="2"/>
    <x v="6"/>
    <s v="Suministro  E Instalacion De Rele Y Potencial Para Arranque De Nevera De Sala De Partos"/>
    <s v="UND"/>
    <n v="2"/>
    <n v="246464.4"/>
    <n v="46828"/>
    <n v="293292.40000000002"/>
    <n v="586584.80000000005"/>
    <m/>
    <n v="0"/>
    <n v="0"/>
    <n v="0"/>
  </r>
  <r>
    <s v="7.19"/>
    <x v="8"/>
    <x v="2"/>
    <x v="6"/>
    <s v="Suministro E Instalacion De Unidad De 1/2 -1/4 Para Refrigerador"/>
    <s v="UND"/>
    <n v="6"/>
    <n v="664367.34"/>
    <n v="126230"/>
    <n v="790597.34"/>
    <n v="4743584.04"/>
    <m/>
    <n v="0"/>
    <n v="0"/>
    <n v="0"/>
  </r>
  <r>
    <s v="7.20"/>
    <x v="8"/>
    <x v="2"/>
    <x v="6"/>
    <s v="Suministro E Instalacion De Sello Para Puerta Tipo Flecha Hasta 6M De Longitud Para Equipos De Refrigeracion, Incluye Desmonte, Limpieza E Instalacion Nuevamente De La Puerta Del Equipo"/>
    <s v="UND"/>
    <n v="2"/>
    <n v="339045.25199999998"/>
    <n v="64419"/>
    <n v="403464.25199999998"/>
    <n v="806928.50399999996"/>
    <m/>
    <n v="0"/>
    <n v="0"/>
    <n v="0"/>
  </r>
  <r>
    <s v="7.21"/>
    <x v="8"/>
    <x v="2"/>
    <x v="6"/>
    <s v="Cambio De Tuberia De Evaporador Para Neveras Convencionales, Incluye Capilar 0.031 De Expansion"/>
    <s v="UND"/>
    <n v="4"/>
    <n v="235058.46"/>
    <n v="44661"/>
    <n v="279719.45999999996"/>
    <n v="1118877.8399999999"/>
    <m/>
    <n v="0"/>
    <n v="0"/>
    <n v="0"/>
  </r>
  <r>
    <s v="7.22"/>
    <x v="8"/>
    <x v="2"/>
    <x v="6"/>
    <s v="Suministro E Instalacion De Unidad Para Nevera 1/2 Hp R 134A"/>
    <s v="UND"/>
    <n v="4"/>
    <n v="733958.31599999999"/>
    <n v="139452"/>
    <n v="873410.31599999999"/>
    <n v="3493641.264"/>
    <m/>
    <n v="0"/>
    <n v="0"/>
    <n v="0"/>
  </r>
  <r>
    <s v="7.23"/>
    <x v="8"/>
    <x v="2"/>
    <x v="6"/>
    <s v="Suministro E Instalación De Sistema De Alarma Para Equipo De Refrigeración Por Apertura De Puerta. Incluye Buzzer, Temporizador, Microsuiche, Adaptación De Sistema, Pruebas Y Todos Los Elementos Necesarios Para Su Correcto Funcionamiento."/>
    <s v="UND"/>
    <n v="4"/>
    <n v="703656.40800000005"/>
    <n v="133695"/>
    <n v="837351.40800000005"/>
    <n v="3349405.6320000002"/>
    <m/>
    <n v="0"/>
    <n v="0"/>
    <n v="0"/>
  </r>
  <r>
    <s v="7.24"/>
    <x v="8"/>
    <x v="2"/>
    <x v="6"/>
    <s v="Instalacion De Sistema Para Control De Presión Y Temperatura Para Equipos De Aire Acondicionado. Incluye: Control De Presión Kp5, Contactor De 2 Polos A 24V, Relé De 24V/220V, Temporizador Semanal On/Off, Pruebas Y Todos Los Elementos Necesarios Para Su Correcta Instalación"/>
    <s v="UND"/>
    <n v="3"/>
    <n v="1235238.7320000001"/>
    <n v="234695"/>
    <n v="1469933.7320000001"/>
    <n v="4409801.1960000005"/>
    <m/>
    <n v="0"/>
    <n v="0"/>
    <n v="0"/>
  </r>
  <r>
    <s v="8.1"/>
    <x v="8"/>
    <x v="2"/>
    <x v="7"/>
    <s v="Mantenimiento Aire Acondicionado Tipo Minisplit De 9.000 Btu A 32.000 Btu"/>
    <s v="UND"/>
    <n v="60"/>
    <n v="171531.36"/>
    <n v="32591"/>
    <n v="204122.36"/>
    <n v="12247341.6"/>
    <m/>
    <n v="0"/>
    <n v="0"/>
    <n v="0"/>
  </r>
  <r>
    <s v="8.2"/>
    <x v="8"/>
    <x v="2"/>
    <x v="7"/>
    <s v="Mantenimiento Aire Acondicionado Tipo Ventana"/>
    <s v="UND"/>
    <n v="50"/>
    <n v="128646.336"/>
    <n v="24443"/>
    <n v="153089.33600000001"/>
    <n v="7654466.8000000007"/>
    <m/>
    <n v="0"/>
    <n v="0"/>
    <n v="0"/>
  </r>
  <r>
    <s v="8.3"/>
    <x v="8"/>
    <x v="2"/>
    <x v="7"/>
    <s v="Mantenimiento Aire Acondicionado Tipo Casette"/>
    <s v="UND"/>
    <n v="60"/>
    <n v="185822.364"/>
    <n v="35306"/>
    <n v="221128.364"/>
    <n v="13267701.84"/>
    <m/>
    <n v="0"/>
    <n v="0"/>
    <n v="0"/>
  </r>
  <r>
    <s v="8.4"/>
    <x v="8"/>
    <x v="2"/>
    <x v="7"/>
    <s v="Mantenimiento Aire Acondicionado Tipo Paquete Hasta 5Tr"/>
    <s v="UND"/>
    <n v="40"/>
    <n v="353315.50799999997"/>
    <n v="67130"/>
    <n v="420445.50799999997"/>
    <n v="16817820.32"/>
    <m/>
    <n v="0"/>
    <n v="0"/>
    <n v="0"/>
  </r>
  <r>
    <s v="8.5"/>
    <x v="8"/>
    <x v="2"/>
    <x v="7"/>
    <s v="Mantenimiento Aire Acondicionado Tipo Paquete Mayor A 5Tr"/>
    <s v="UND"/>
    <n v="100"/>
    <n v="434321.16"/>
    <n v="82521"/>
    <n v="516842.16"/>
    <n v="51684216"/>
    <m/>
    <n v="0"/>
    <n v="0"/>
    <n v="0"/>
  </r>
  <r>
    <s v="8.6"/>
    <x v="8"/>
    <x v="2"/>
    <x v="7"/>
    <s v="Mantenimiento Aire Acondicionado Tipo Central Split Hasta 5Tr"/>
    <s v="UND"/>
    <n v="50"/>
    <n v="353315.50799999997"/>
    <n v="67130"/>
    <n v="420445.50799999997"/>
    <n v="21022275.399999999"/>
    <m/>
    <n v="0"/>
    <n v="0"/>
    <n v="0"/>
  </r>
  <r>
    <s v="8.7"/>
    <x v="8"/>
    <x v="2"/>
    <x v="7"/>
    <s v="Mantenimiento Aire Acondicionado Tipo Central Split Mayor A 5 Tr"/>
    <s v="UND"/>
    <n v="40"/>
    <n v="434321.16"/>
    <n v="82521"/>
    <n v="516842.16"/>
    <n v="20673686.399999999"/>
    <m/>
    <n v="0"/>
    <n v="0"/>
    <n v="0"/>
  </r>
  <r>
    <s v="8.8"/>
    <x v="8"/>
    <x v="2"/>
    <x v="7"/>
    <s v="Mantenimiento Aire Acondicionado De Precision Marca Tecam "/>
    <s v="UND"/>
    <n v="12"/>
    <n v="434322.25199999998"/>
    <n v="82521"/>
    <n v="516843.25199999998"/>
    <n v="6202119.0240000002"/>
    <m/>
    <n v="0"/>
    <n v="0"/>
    <n v="0"/>
  </r>
  <r>
    <s v="8.9"/>
    <x v="8"/>
    <x v="2"/>
    <x v="7"/>
    <s v="Mantenimiento Aire Acondicionado Chiller "/>
    <s v="UND"/>
    <n v="24"/>
    <n v="434322.25199999998"/>
    <n v="82521"/>
    <n v="516843.25199999998"/>
    <n v="12404238.048"/>
    <m/>
    <n v="0"/>
    <n v="0"/>
    <n v="0"/>
  </r>
  <r>
    <s v="8.10"/>
    <x v="8"/>
    <x v="2"/>
    <x v="7"/>
    <s v="Suministro E Instalacion De Filtro Secador 3/8&quot;"/>
    <s v="UND"/>
    <n v="12"/>
    <n v="176117.76000000001"/>
    <n v="33462"/>
    <n v="209579.76"/>
    <n v="2514957.12"/>
    <m/>
    <n v="0"/>
    <n v="0"/>
    <n v="0"/>
  </r>
  <r>
    <s v="8.11"/>
    <x v="8"/>
    <x v="2"/>
    <x v="7"/>
    <s v="Desmonte, Revision Y Montaje De Serpetin "/>
    <s v="UND"/>
    <n v="5"/>
    <n v="144772.992"/>
    <n v="27507"/>
    <n v="172279.992"/>
    <n v="861399.96"/>
    <m/>
    <n v="0"/>
    <n v="0"/>
    <n v="0"/>
  </r>
  <r>
    <s v="8.12"/>
    <x v="8"/>
    <x v="2"/>
    <x v="7"/>
    <s v="Suministro E Instalacion De Filtro Secador 5/8&quot;"/>
    <s v="UND"/>
    <n v="7"/>
    <n v="145217.43599999999"/>
    <n v="27591"/>
    <n v="172808.43599999999"/>
    <n v="1209659.0519999999"/>
    <m/>
    <n v="0"/>
    <n v="0"/>
    <n v="0"/>
  </r>
  <r>
    <s v="8.13"/>
    <x v="8"/>
    <x v="2"/>
    <x v="7"/>
    <s v="Suministro E  Instalacion  De Compresor Para Refrigeracion 410A, Incluye Retiro Y Disposicion Final "/>
    <s v="UND"/>
    <n v="20"/>
    <n v="1334297.328"/>
    <n v="253516"/>
    <n v="1587813.328"/>
    <n v="31756266.559999999"/>
    <m/>
    <n v="0"/>
    <n v="0"/>
    <n v="0"/>
  </r>
  <r>
    <s v="8.14"/>
    <x v="8"/>
    <x v="2"/>
    <x v="7"/>
    <s v="Suministro E Instalacion De Compresor 1/8 Hp Embraco 110/1/60 R-134A, Incluye Retiro Y Disposicion Final "/>
    <s v="UND"/>
    <n v="4"/>
    <n v="463305.02399999998"/>
    <n v="88028"/>
    <n v="551333.02399999998"/>
    <n v="2205332.0959999999"/>
    <m/>
    <n v="0"/>
    <n v="0"/>
    <n v="0"/>
  </r>
  <r>
    <s v="8.15"/>
    <x v="8"/>
    <x v="2"/>
    <x v="7"/>
    <s v="Suministro  E Instalacion De Compresor De 24000 Btu A 220 Voltios, Incluye Retiro Y Disposicion Final Del Elemento Dañado "/>
    <s v="UND"/>
    <n v="48"/>
    <n v="1496019.2520000001"/>
    <n v="284244"/>
    <n v="1780263.2520000001"/>
    <n v="85452636.096000001"/>
    <m/>
    <n v="0"/>
    <n v="0"/>
    <n v="0"/>
  </r>
  <r>
    <s v="8.16"/>
    <x v="8"/>
    <x v="2"/>
    <x v="7"/>
    <s v="Suminsitro E Instalacion  De Correa B 39"/>
    <s v="UND"/>
    <n v="20"/>
    <n v="147753.06"/>
    <n v="28073"/>
    <n v="175826.06"/>
    <n v="3516521.2"/>
    <m/>
    <n v="0"/>
    <n v="0"/>
    <n v="0"/>
  </r>
  <r>
    <s v="8.17"/>
    <x v="8"/>
    <x v="2"/>
    <x v="7"/>
    <s v="Suministro E Instalacion  De Correa B 34"/>
    <s v="UND"/>
    <n v="22"/>
    <n v="97684.86"/>
    <n v="18560"/>
    <n v="116244.86"/>
    <n v="2557386.92"/>
    <m/>
    <n v="0"/>
    <n v="0"/>
    <n v="0"/>
  </r>
  <r>
    <s v="8.18"/>
    <x v="8"/>
    <x v="2"/>
    <x v="7"/>
    <s v="Suministro E  Instalacion Correa B 28"/>
    <s v="UND"/>
    <n v="9"/>
    <n v="96885.516000000003"/>
    <n v="18408"/>
    <n v="115293.516"/>
    <n v="1037641.6440000001"/>
    <m/>
    <n v="0"/>
    <n v="0"/>
    <n v="0"/>
  </r>
  <r>
    <s v="8.19"/>
    <x v="8"/>
    <x v="2"/>
    <x v="7"/>
    <s v=" Suministro E Instalacion De Correa A36"/>
    <s v="UND"/>
    <n v="13"/>
    <n v="97770.035999999993"/>
    <n v="18576"/>
    <n v="116346.03599999999"/>
    <n v="1512498.4679999999"/>
    <m/>
    <n v="0"/>
    <n v="0"/>
    <n v="0"/>
  </r>
  <r>
    <s v="8.20"/>
    <x v="8"/>
    <x v="2"/>
    <x v="7"/>
    <s v="Suministro E  Instalacion De Correa B 38"/>
    <s v="UND"/>
    <n v="2"/>
    <n v="98817.263999999996"/>
    <n v="18775"/>
    <n v="117592.264"/>
    <n v="235184.52799999999"/>
    <m/>
    <n v="0"/>
    <n v="0"/>
    <n v="0"/>
  </r>
  <r>
    <s v="8.21"/>
    <x v="8"/>
    <x v="2"/>
    <x v="7"/>
    <s v="Suministro E Instalcion De Correa B 36"/>
    <s v="UND"/>
    <n v="3"/>
    <n v="97770.035999999993"/>
    <n v="18576"/>
    <n v="116346.03599999999"/>
    <n v="349038.10800000001"/>
    <m/>
    <n v="0"/>
    <n v="0"/>
    <n v="0"/>
  </r>
  <r>
    <s v="8.22"/>
    <x v="8"/>
    <x v="2"/>
    <x v="7"/>
    <s v="Suministro E Instalacion  De Correa B 28"/>
    <s v="UND"/>
    <n v="5"/>
    <n v="96885.516000000003"/>
    <n v="18408"/>
    <n v="115293.516"/>
    <n v="576467.58000000007"/>
    <m/>
    <n v="0"/>
    <n v="0"/>
    <n v="0"/>
  </r>
  <r>
    <s v="8.23"/>
    <x v="8"/>
    <x v="2"/>
    <x v="7"/>
    <s v="Suministro E Instalacion De Correa B 34"/>
    <s v="UND"/>
    <n v="5"/>
    <n v="98479.835999999996"/>
    <n v="18711"/>
    <n v="117190.836"/>
    <n v="585954.17999999993"/>
    <m/>
    <n v="0"/>
    <n v="0"/>
    <n v="0"/>
  </r>
  <r>
    <s v="8.24"/>
    <x v="8"/>
    <x v="2"/>
    <x v="7"/>
    <s v="Suministro E Instalacion De Correa B 33"/>
    <s v="UND"/>
    <n v="5"/>
    <n v="98124.936000000002"/>
    <n v="18644"/>
    <n v="116768.936"/>
    <n v="583844.68000000005"/>
    <m/>
    <n v="0"/>
    <n v="0"/>
    <n v="0"/>
  </r>
  <r>
    <s v="8.25"/>
    <x v="8"/>
    <x v="2"/>
    <x v="7"/>
    <s v="Suministo e Instalación CORREAS EQUIPOS B10 -B15"/>
    <s v="UND"/>
    <n v="10"/>
    <n v="33000"/>
    <n v="6270"/>
    <n v="39270"/>
    <n v="392700"/>
    <m/>
    <n v="0"/>
    <n v="0"/>
    <n v="0"/>
  </r>
  <r>
    <s v="8.26"/>
    <x v="8"/>
    <x v="2"/>
    <x v="7"/>
    <s v="Suministo e Instalación CORREAS EQUIPOS B16 - B20"/>
    <s v="UND"/>
    <n v="10"/>
    <n v="45000"/>
    <n v="8550"/>
    <n v="53550"/>
    <n v="535500"/>
    <m/>
    <n v="0"/>
    <n v="0"/>
    <n v="0"/>
  </r>
  <r>
    <s v="8.27"/>
    <x v="8"/>
    <x v="2"/>
    <x v="7"/>
    <s v="Suministo e Instalación CORREAS EQUIPOS B21 - B35"/>
    <s v="UND"/>
    <n v="10"/>
    <n v="112000"/>
    <n v="21280"/>
    <n v="133280"/>
    <n v="1332800"/>
    <m/>
    <n v="0"/>
    <n v="0"/>
    <n v="0"/>
  </r>
  <r>
    <s v="8.28"/>
    <x v="8"/>
    <x v="2"/>
    <x v="7"/>
    <s v="Suministro E Instalación De Tubería Rígida De Cobre De 5/8 X 7/8&quot; X 1 Mts&quot;"/>
    <s v="UND"/>
    <n v="30"/>
    <n v="152040.25200000001"/>
    <n v="28888"/>
    <n v="180928.25200000001"/>
    <n v="5427847.5600000005"/>
    <m/>
    <n v="0"/>
    <n v="0"/>
    <n v="0"/>
  </r>
  <r>
    <s v="8.29"/>
    <x v="8"/>
    <x v="2"/>
    <x v="7"/>
    <s v="Suministro E Instalación De Filtro Secador P/Refrigerante 22"/>
    <s v="UND"/>
    <n v="2"/>
    <n v="92948.856"/>
    <n v="17660"/>
    <n v="110608.856"/>
    <n v="221217.712"/>
    <m/>
    <n v="0"/>
    <n v="0"/>
    <n v="0"/>
  </r>
  <r>
    <s v="8.30"/>
    <x v="8"/>
    <x v="2"/>
    <x v="7"/>
    <s v="Suministro E Instalación De Válvula De Carga 1/4"/>
    <s v="UND"/>
    <n v="8"/>
    <n v="91867.775999999998"/>
    <n v="17455"/>
    <n v="109322.776"/>
    <n v="874582.20799999998"/>
    <m/>
    <n v="0"/>
    <n v="0"/>
    <n v="0"/>
  </r>
  <r>
    <s v="8.31"/>
    <x v="8"/>
    <x v="2"/>
    <x v="7"/>
    <s v="Suministro E  Instalación De Refrigerante 134-R"/>
    <s v="LB"/>
    <n v="7"/>
    <n v="109765.656"/>
    <n v="20855"/>
    <n v="130620.656"/>
    <n v="914344.59200000006"/>
    <m/>
    <n v="0"/>
    <n v="0"/>
    <n v="0"/>
  </r>
  <r>
    <s v="8.32"/>
    <x v="8"/>
    <x v="2"/>
    <x v="7"/>
    <s v="Revisión, Suministro E Instalación De Serpentín Evaporador, Incluye Desmonte Y Disposición Final "/>
    <s v="UND"/>
    <n v="2"/>
    <n v="746992.42799999996"/>
    <n v="141929"/>
    <n v="888921.42799999996"/>
    <n v="1777842.8559999999"/>
    <m/>
    <n v="0"/>
    <n v="0"/>
    <n v="0"/>
  </r>
  <r>
    <s v="8.33"/>
    <x v="8"/>
    <x v="2"/>
    <x v="7"/>
    <s v="Suministro E Instalación De Filtro 95% Eficiencia 12X24X12 Sistema De Aire, Incluye Retiro Y Disposición Final "/>
    <s v="UND"/>
    <n v="5"/>
    <n v="609129.61199999996"/>
    <n v="115735"/>
    <n v="724864.61199999996"/>
    <n v="3624323.0599999996"/>
    <m/>
    <n v="0"/>
    <n v="0"/>
    <n v="0"/>
  </r>
  <r>
    <s v="8.34"/>
    <x v="8"/>
    <x v="2"/>
    <x v="7"/>
    <s v="Suministro E Instalación De Filtro 95% Eficiencia 16X20X4 Sistema De Aire, Incluye Retiro Y Disposición Final "/>
    <s v="UND"/>
    <n v="8"/>
    <n v="841595.66399999999"/>
    <n v="159903"/>
    <n v="1001498.664"/>
    <n v="8011989.3119999999"/>
    <m/>
    <n v="0"/>
    <n v="0"/>
    <n v="0"/>
  </r>
  <r>
    <s v="8.35"/>
    <x v="8"/>
    <x v="2"/>
    <x v="7"/>
    <s v="Suministro E Instalación De Filtro 95% Eficiencia 20X16X4 Sistema De Aire, Incluye Retiro Y Disposición Final "/>
    <s v="UND"/>
    <n v="4"/>
    <n v="881833.67999999993"/>
    <n v="167548"/>
    <n v="1049381.68"/>
    <n v="4197526.72"/>
    <m/>
    <n v="0"/>
    <n v="0"/>
    <n v="0"/>
  </r>
  <r>
    <s v="8.36"/>
    <x v="8"/>
    <x v="2"/>
    <x v="7"/>
    <s v="Suministro E Instalación De Filtro 95% Eficiencia 24X24X12 Sistema De Aire, Incluye Retiro Y Disposición Final "/>
    <s v="UND"/>
    <n v="8"/>
    <n v="878026.96799999999"/>
    <n v="166825"/>
    <n v="1044851.968"/>
    <n v="8358815.7439999999"/>
    <m/>
    <n v="0"/>
    <n v="0"/>
    <n v="0"/>
  </r>
  <r>
    <s v="8.37"/>
    <x v="8"/>
    <x v="2"/>
    <x v="7"/>
    <s v="Suministro E Instalación De Filtro 95% Eficiencia 24X24X4 Sistema De Aire, Incluye Retiro Y Disposición Final "/>
    <s v="UND"/>
    <n v="7"/>
    <n v="919141.86"/>
    <n v="174637"/>
    <n v="1093778.8599999999"/>
    <n v="7656452.0199999996"/>
    <m/>
    <n v="0"/>
    <n v="0"/>
    <n v="0"/>
  </r>
  <r>
    <s v="8.38"/>
    <x v="8"/>
    <x v="2"/>
    <x v="7"/>
    <s v="Suministro E Instalación De Filtro 95% Eficiencia 24X16X4 Sistema De Aire, Incluye Retiro Y Disposición Final "/>
    <s v="UND"/>
    <n v="12"/>
    <n v="872403.16800000006"/>
    <n v="165757"/>
    <n v="1038160.1680000001"/>
    <n v="12457922.016000001"/>
    <m/>
    <n v="0"/>
    <n v="0"/>
    <n v="0"/>
  </r>
  <r>
    <s v="8.39"/>
    <x v="8"/>
    <x v="2"/>
    <x v="7"/>
    <s v="Suministro E Instalación De Filtro 95% Eficiencia 24X20X4 Sistema De Aire, Incluye Retiro Y Disposición Final "/>
    <s v="UND"/>
    <n v="10"/>
    <n v="949891.48800000001"/>
    <n v="180479"/>
    <n v="1130370.4879999999"/>
    <n v="11303704.879999999"/>
    <m/>
    <n v="0"/>
    <n v="0"/>
    <n v="0"/>
  </r>
  <r>
    <s v="8.40"/>
    <x v="8"/>
    <x v="2"/>
    <x v="7"/>
    <s v="Suministro E Instalación De Filtro 35% Eficiencia 16X20X2 Sistema De Aire, Incluye Desmonte Y Disposición Final "/>
    <s v="UND"/>
    <n v="9"/>
    <n v="488006.06400000001"/>
    <n v="92721"/>
    <n v="580727.06400000001"/>
    <n v="5226543.5760000004"/>
    <m/>
    <n v="0"/>
    <n v="0"/>
    <n v="0"/>
  </r>
  <r>
    <s v="8.41"/>
    <x v="8"/>
    <x v="2"/>
    <x v="7"/>
    <s v="Suministro E Instalación De Filtro 35% Eficiencia 20X16X2 Sistema De Aire, Incluye Desmonte Y Disposición Final "/>
    <s v="UND"/>
    <n v="8"/>
    <n v="488006.06400000001"/>
    <n v="92721"/>
    <n v="580727.06400000001"/>
    <n v="4645816.5120000001"/>
    <m/>
    <n v="0"/>
    <n v="0"/>
    <n v="0"/>
  </r>
  <r>
    <s v="8.42"/>
    <x v="8"/>
    <x v="2"/>
    <x v="7"/>
    <s v="Suministro E Instalación De Filtro 35% Eficiencia 24X24X2 Sistema De Aire, Incluye Desmonte Y Disposición Final "/>
    <s v="UND"/>
    <n v="10"/>
    <n v="603390.06000000006"/>
    <n v="114644"/>
    <n v="718034.06"/>
    <n v="7180340.6000000006"/>
    <m/>
    <n v="0"/>
    <n v="0"/>
    <n v="0"/>
  </r>
  <r>
    <s v="8.43"/>
    <x v="8"/>
    <x v="2"/>
    <x v="7"/>
    <s v="Suministro E Instalación De Filtro 35% Eficiencia 25X16X2 Sistema De Aire, Incluye Desmonte Y Disposición Final "/>
    <s v="UND"/>
    <n v="6"/>
    <n v="461884.33199999999"/>
    <n v="87758"/>
    <n v="549642.33199999994"/>
    <n v="3297853.9919999996"/>
    <m/>
    <n v="0"/>
    <n v="0"/>
    <n v="0"/>
  </r>
  <r>
    <s v="8.44"/>
    <x v="8"/>
    <x v="2"/>
    <x v="7"/>
    <s v="Suministro E Instalación De Filtro 35% Eficiencia 25X20X2 Sistema De Aire, Incluye Desmonte Y Disposición Final "/>
    <s v="UND"/>
    <n v="5"/>
    <n v="472367.53200000001"/>
    <n v="89750"/>
    <n v="562117.53200000001"/>
    <n v="2810587.66"/>
    <m/>
    <n v="0"/>
    <n v="0"/>
    <n v="0"/>
  </r>
  <r>
    <s v="8.45"/>
    <x v="8"/>
    <x v="2"/>
    <x v="7"/>
    <s v="Suministro E Instalación  De Filtro 65% Eficiencia 16X20X4 Sistema De Aire, Incluye Desmonte Y Disposición Final "/>
    <s v="UND"/>
    <n v="7"/>
    <n v="881833.67999999993"/>
    <n v="167548"/>
    <n v="1049381.68"/>
    <n v="7345671.7599999998"/>
    <m/>
    <n v="0"/>
    <n v="0"/>
    <n v="0"/>
  </r>
  <r>
    <s v="8.46"/>
    <x v="8"/>
    <x v="2"/>
    <x v="7"/>
    <s v="Suministro E Instalación  De Filtro 65% Eficiencia 18X24X2 Sistema De Aire, Incluye Desmonte Y Disposición Final "/>
    <s v="UND"/>
    <n v="2"/>
    <n v="767152.93200000003"/>
    <n v="145759"/>
    <n v="912911.93200000003"/>
    <n v="1825823.8640000001"/>
    <m/>
    <n v="0"/>
    <n v="0"/>
    <n v="0"/>
  </r>
  <r>
    <s v="8.47"/>
    <x v="8"/>
    <x v="2"/>
    <x v="7"/>
    <s v="Suministro E Instalación  De Filtro HEPA 99,97% Eficiencia 12X24 Sistema De Aire, Incluye Desmonte Y Disposición Final "/>
    <s v="UND"/>
    <n v="4"/>
    <n v="2662489.284"/>
    <n v="505873"/>
    <n v="3168362.284"/>
    <n v="12673449.136"/>
    <m/>
    <n v="0"/>
    <n v="0"/>
    <n v="0"/>
  </r>
  <r>
    <s v="8.48"/>
    <x v="8"/>
    <x v="2"/>
    <x v="7"/>
    <s v="Suministro E Instalación  De Filtro HEPA 99,97% Eficiencia 24X24 Sistema De Aire, Incluye Desmonte Y Disposición Final "/>
    <s v="UND"/>
    <n v="4"/>
    <n v="2656631.7960000001"/>
    <n v="504760"/>
    <n v="3161391.7960000001"/>
    <n v="12645567.184"/>
    <m/>
    <n v="0"/>
    <n v="0"/>
    <n v="0"/>
  </r>
  <r>
    <s v="8.49"/>
    <x v="8"/>
    <x v="2"/>
    <x v="7"/>
    <s v="Suministro E Instalación  De Filtro merv 13 20X25X2 Sistema De Aire, Incluye Desmonte Y Disposición Final "/>
    <s v="UND"/>
    <n v="10"/>
    <n v="609129.61199999996"/>
    <n v="115735"/>
    <n v="724864.61199999996"/>
    <n v="7248646.1199999992"/>
    <m/>
    <n v="0"/>
    <n v="0"/>
    <n v="0"/>
  </r>
  <r>
    <s v="8.50"/>
    <x v="8"/>
    <x v="2"/>
    <x v="7"/>
    <s v=" Suministro E Instalación  De Filtro Secador 304 1/2, Incluye Desmonte Y Disposición Final"/>
    <s v="UND"/>
    <n v="6"/>
    <n v="448280.196"/>
    <n v="85173"/>
    <n v="533453.196"/>
    <n v="3200719.176"/>
    <m/>
    <n v="0"/>
    <n v="0"/>
    <n v="0"/>
  </r>
  <r>
    <s v="8.51"/>
    <x v="8"/>
    <x v="2"/>
    <x v="7"/>
    <s v="Suministro E Instalación De Refrigerante R-410-A"/>
    <s v="KG"/>
    <n v="23"/>
    <n v="37885"/>
    <n v="7198"/>
    <n v="45083"/>
    <n v="1036909"/>
    <m/>
    <n v="0"/>
    <n v="0"/>
    <n v="0"/>
  </r>
  <r>
    <s v="8.52"/>
    <x v="8"/>
    <x v="2"/>
    <x v="7"/>
    <s v="Suministro E Instalación De Refrigerante R-22,"/>
    <s v="KG"/>
    <n v="12.080360830516499"/>
    <n v="81716"/>
    <n v="15526"/>
    <n v="97242"/>
    <n v="1174718.4478810853"/>
    <m/>
    <n v="0"/>
    <n v="0"/>
    <n v="0"/>
  </r>
  <r>
    <s v="8.53"/>
    <x v="8"/>
    <x v="2"/>
    <x v="7"/>
    <s v="Suministro E Instalación De Sensor De Tubería (Presión)"/>
    <s v="UND"/>
    <n v="3"/>
    <n v="713656.94400000002"/>
    <n v="135595"/>
    <n v="849251.94400000002"/>
    <n v="2547755.8319999999"/>
    <m/>
    <n v="0"/>
    <n v="0"/>
    <n v="0"/>
  </r>
  <r>
    <s v="8.54"/>
    <x v="8"/>
    <x v="2"/>
    <x v="7"/>
    <s v="Suministro E Instalación De Tubería De Refrigeración Aislada hasta 3/4&quot; debidamente asegurada a placa o muro con grapas"/>
    <s v="ML"/>
    <n v="7.999971650551954"/>
    <n v="89726.364000000001"/>
    <n v="17048"/>
    <n v="106774.364"/>
    <n v="854191.88500571519"/>
    <m/>
    <n v="0"/>
    <n v="0"/>
    <n v="0"/>
  </r>
  <r>
    <s v="8.55"/>
    <x v="8"/>
    <x v="2"/>
    <x v="7"/>
    <s v="Suministro E Instalacion De Compresor De 10 Tr Marca: Copeland Scroll, Voltaje: 208 Voltios, Ph: 3, Incluye Transporte, Retiro Y Disposicion Final "/>
    <s v="UND"/>
    <n v="1.9999999834161246"/>
    <n v="14320809.048"/>
    <n v="2720954"/>
    <n v="17041763.048"/>
    <n v="34083525.813381523"/>
    <m/>
    <n v="0"/>
    <n v="0"/>
    <n v="0"/>
  </r>
  <r>
    <s v="8.56"/>
    <x v="8"/>
    <x v="2"/>
    <x v="7"/>
    <s v="Suministro E Instalacion De Compresor De 5 Tr Marca: Copeland Scroll, Voltaje: 208 Voltios, Ph: 2, Incluye Transporte, Retiro Y Disposicion Final "/>
    <s v="UND"/>
    <n v="2"/>
    <n v="7896960.7079999996"/>
    <n v="1500423"/>
    <n v="9397383.7080000006"/>
    <n v="18794767.416000001"/>
    <m/>
    <n v="0"/>
    <n v="0"/>
    <n v="0"/>
  </r>
  <r>
    <s v="8.57"/>
    <x v="8"/>
    <x v="2"/>
    <x v="7"/>
    <s v="Suministro E Instalacion De Bomba De Condensado 220V. Incluye Retiro Y Dispocision Final De La Anterior."/>
    <s v="UND"/>
    <n v="4.7287074915221901"/>
    <n v="402754.71600000001"/>
    <n v="76523"/>
    <n v="479277.71600000001"/>
    <n v="2266364.1261688448"/>
    <m/>
    <n v="0"/>
    <n v="0"/>
    <n v="0"/>
  </r>
  <r>
    <s v="8.58"/>
    <x v="8"/>
    <x v="2"/>
    <x v="7"/>
    <s v="Suministro E Instalación De Válvula De Expansión Para Aire Acondicionado De 5Tr Soldable. Incluye Retiro Y Disposición De La Anterior Y Todos Los Elementos Necesarios Para Su Correcta Instalacion."/>
    <s v="UND"/>
    <n v="4"/>
    <n v="908470.83600000001"/>
    <n v="172609"/>
    <n v="1081079.8360000001"/>
    <n v="4324319.3440000005"/>
    <m/>
    <n v="0"/>
    <n v="0"/>
    <n v="0"/>
  </r>
  <r>
    <s v="8.59"/>
    <x v="8"/>
    <x v="2"/>
    <x v="7"/>
    <s v="Suministro E Instalación De Resistencia De Aire De Precisión 4.16 Kw 1/220V. Incluye Desmonte Y Disposición Final De La Anterior"/>
    <s v="UND"/>
    <n v="5"/>
    <n v="963988.11600000004"/>
    <n v="183158"/>
    <n v="1147146.1159999999"/>
    <n v="5735730.5800000001"/>
    <m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25" firstHeaderRow="0" firstDataRow="1" firstDataCol="1"/>
  <pivotFields count="15">
    <pivotField showAll="0"/>
    <pivotField axis="axisRow" showAll="0">
      <items count="10">
        <item x="6"/>
        <item x="3"/>
        <item x="2"/>
        <item x="5"/>
        <item x="4"/>
        <item x="0"/>
        <item x="1"/>
        <item x="8"/>
        <item x="7"/>
        <item t="default"/>
      </items>
    </pivotField>
    <pivotField axis="axisRow" showAll="0">
      <items count="4">
        <item x="2"/>
        <item x="0"/>
        <item x="1"/>
        <item t="default"/>
      </items>
    </pivotField>
    <pivotField axis="axisRow" showAll="0">
      <items count="9">
        <item x="7"/>
        <item x="6"/>
        <item x="4"/>
        <item x="0"/>
        <item x="3"/>
        <item x="2"/>
        <item x="1"/>
        <item x="5"/>
        <item t="default"/>
      </items>
    </pivotField>
    <pivotField showAll="0"/>
    <pivotField showAll="0"/>
    <pivotField numFmtId="3" showAll="0"/>
    <pivotField numFmtId="168" showAll="0"/>
    <pivotField numFmtId="168" showAll="0"/>
    <pivotField numFmtId="168" showAll="0"/>
    <pivotField dataField="1" numFmtId="167" showAll="0"/>
    <pivotField showAll="0"/>
    <pivotField numFmtId="167" showAll="0"/>
    <pivotField numFmtId="167" showAll="0"/>
    <pivotField dataField="1" numFmtId="167" showAll="0"/>
  </pivotFields>
  <rowFields count="3">
    <field x="2"/>
    <field x="3"/>
    <field x="1"/>
  </rowFields>
  <rowItems count="22">
    <i>
      <x/>
    </i>
    <i r="1">
      <x/>
    </i>
    <i r="2">
      <x v="7"/>
    </i>
    <i r="1">
      <x v="1"/>
    </i>
    <i r="2">
      <x v="7"/>
    </i>
    <i r="1">
      <x v="2"/>
    </i>
    <i r="2">
      <x/>
    </i>
    <i r="1">
      <x v="7"/>
    </i>
    <i r="2">
      <x v="8"/>
    </i>
    <i>
      <x v="1"/>
    </i>
    <i r="1">
      <x v="3"/>
    </i>
    <i r="2">
      <x v="5"/>
    </i>
    <i r="1">
      <x v="5"/>
    </i>
    <i r="2">
      <x v="1"/>
    </i>
    <i r="2">
      <x v="4"/>
    </i>
    <i r="1">
      <x v="6"/>
    </i>
    <i r="2">
      <x v="2"/>
    </i>
    <i r="2">
      <x v="6"/>
    </i>
    <i>
      <x v="2"/>
    </i>
    <i r="1">
      <x v="4"/>
    </i>
    <i r="2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VALOR TOTAL" fld="10" baseField="0" baseItem="0" numFmtId="165"/>
    <dataField name="Suma de PROPUESTA VALOR TOTAL" fld="14" baseField="2" baseItem="0" numFmtId="165"/>
  </dataFields>
  <formats count="32">
    <format dxfId="45">
      <pivotArea dataOnly="0" labelOnly="1" fieldPosition="0">
        <references count="3">
          <reference field="1" count="1">
            <x v="7"/>
          </reference>
          <reference field="2" count="1" selected="0">
            <x v="0"/>
          </reference>
          <reference field="3" count="1" selected="0">
            <x v="1"/>
          </reference>
        </references>
      </pivotArea>
    </format>
    <format dxfId="44">
      <pivotArea dataOnly="0" labelOnly="1" fieldPosition="0">
        <references count="3">
          <reference field="1" count="1">
            <x v="0"/>
          </reference>
          <reference field="2" count="1" selected="0">
            <x v="0"/>
          </reference>
          <reference field="3" count="1" selected="0">
            <x v="2"/>
          </reference>
        </references>
      </pivotArea>
    </format>
    <format dxfId="43">
      <pivotArea dataOnly="0" fieldPosition="0">
        <references count="1">
          <reference field="1" count="1">
            <x v="7"/>
          </reference>
        </references>
      </pivotArea>
    </format>
    <format dxfId="42">
      <pivotArea dataOnly="0" labelOnly="1" fieldPosition="0">
        <references count="3">
          <reference field="1" count="1">
            <x v="5"/>
          </reference>
          <reference field="2" count="1" selected="0">
            <x v="1"/>
          </reference>
          <reference field="3" count="1" selected="0">
            <x v="3"/>
          </reference>
        </references>
      </pivotArea>
    </format>
    <format dxfId="41">
      <pivotArea dataOnly="0" labelOnly="1" fieldPosition="0">
        <references count="3">
          <reference field="1" count="1">
            <x v="1"/>
          </reference>
          <reference field="2" count="1" selected="0">
            <x v="1"/>
          </reference>
          <reference field="3" count="1" selected="0">
            <x v="5"/>
          </reference>
        </references>
      </pivotArea>
    </format>
    <format dxfId="40">
      <pivotArea dataOnly="0" labelOnly="1" fieldPosition="0">
        <references count="3">
          <reference field="1" count="1">
            <x v="4"/>
          </reference>
          <reference field="2" count="1" selected="0">
            <x v="1"/>
          </reference>
          <reference field="3" count="1" selected="0">
            <x v="5"/>
          </reference>
        </references>
      </pivotArea>
    </format>
    <format dxfId="39">
      <pivotArea dataOnly="0" labelOnly="1" fieldPosition="0">
        <references count="3">
          <reference field="1" count="1">
            <x v="2"/>
          </reference>
          <reference field="2" count="1" selected="0">
            <x v="1"/>
          </reference>
          <reference field="3" count="1" selected="0">
            <x v="6"/>
          </reference>
        </references>
      </pivotArea>
    </format>
    <format dxfId="38">
      <pivotArea dataOnly="0" labelOnly="1" fieldPosition="0">
        <references count="3">
          <reference field="1" count="1">
            <x v="6"/>
          </reference>
          <reference field="2" count="1" selected="0">
            <x v="1"/>
          </reference>
          <reference field="3" count="1" selected="0">
            <x v="6"/>
          </reference>
        </references>
      </pivotArea>
    </format>
    <format dxfId="37">
      <pivotArea dataOnly="0" labelOnly="1" fieldPosition="0">
        <references count="3">
          <reference field="1" count="1">
            <x v="3"/>
          </reference>
          <reference field="2" count="1" selected="0">
            <x v="2"/>
          </reference>
          <reference field="3" count="1" selected="0">
            <x v="4"/>
          </reference>
        </references>
      </pivotArea>
    </format>
    <format dxfId="36">
      <pivotArea dataOnly="0" labelOnly="1" fieldPosition="0">
        <references count="3">
          <reference field="1" count="1">
            <x v="8"/>
          </reference>
          <reference field="2" count="1" selected="0">
            <x v="0"/>
          </reference>
          <reference field="3" count="1" selected="0">
            <x v="7"/>
          </reference>
        </references>
      </pivotArea>
    </format>
    <format dxfId="35">
      <pivotArea collapsedLevelsAreSubtotals="1" fieldPosition="0">
        <references count="3">
          <reference field="1" count="1">
            <x v="7"/>
          </reference>
          <reference field="2" count="1" selected="0">
            <x v="0"/>
          </reference>
          <reference field="3" count="1" selected="0">
            <x v="0"/>
          </reference>
        </references>
      </pivotArea>
    </format>
    <format dxfId="34">
      <pivotArea collapsedLevelsAreSubtotals="1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33">
      <pivotArea collapsedLevelsAreSubtotals="1" fieldPosition="0">
        <references count="3">
          <reference field="1" count="1">
            <x v="7"/>
          </reference>
          <reference field="2" count="1" selected="0">
            <x v="0"/>
          </reference>
          <reference field="3" count="1" selected="0">
            <x v="1"/>
          </reference>
        </references>
      </pivotArea>
    </format>
    <format dxfId="32">
      <pivotArea collapsedLevelsAreSubtotals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31">
      <pivotArea collapsedLevelsAreSubtotals="1" fieldPosition="0">
        <references count="3">
          <reference field="1" count="1">
            <x v="0"/>
          </reference>
          <reference field="2" count="1" selected="0">
            <x v="0"/>
          </reference>
          <reference field="3" count="1" selected="0">
            <x v="2"/>
          </reference>
        </references>
      </pivotArea>
    </format>
    <format dxfId="30">
      <pivotArea collapsedLevelsAreSubtotals="1" fieldPosition="0">
        <references count="2">
          <reference field="2" count="1" selected="0">
            <x v="0"/>
          </reference>
          <reference field="3" count="1">
            <x v="7"/>
          </reference>
        </references>
      </pivotArea>
    </format>
    <format dxfId="29">
      <pivotArea collapsedLevelsAreSubtotals="1" fieldPosition="0">
        <references count="3">
          <reference field="1" count="1">
            <x v="8"/>
          </reference>
          <reference field="2" count="1" selected="0">
            <x v="0"/>
          </reference>
          <reference field="3" count="1" selected="0">
            <x v="7"/>
          </reference>
        </references>
      </pivotArea>
    </format>
    <format dxfId="28">
      <pivotArea collapsedLevelsAreSubtotals="1" fieldPosition="0">
        <references count="1">
          <reference field="2" count="1">
            <x v="1"/>
          </reference>
        </references>
      </pivotArea>
    </format>
    <format dxfId="27">
      <pivotArea collapsedLevelsAreSubtotals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26">
      <pivotArea collapsedLevelsAreSubtotals="1" fieldPosition="0">
        <references count="3">
          <reference field="1" count="1">
            <x v="5"/>
          </reference>
          <reference field="2" count="1" selected="0">
            <x v="1"/>
          </reference>
          <reference field="3" count="1" selected="0">
            <x v="3"/>
          </reference>
        </references>
      </pivotArea>
    </format>
    <format dxfId="25">
      <pivotArea collapsedLevelsAreSubtotals="1" fieldPosition="0">
        <references count="2">
          <reference field="2" count="1" selected="0">
            <x v="1"/>
          </reference>
          <reference field="3" count="1">
            <x v="5"/>
          </reference>
        </references>
      </pivotArea>
    </format>
    <format dxfId="24">
      <pivotArea collapsedLevelsAreSubtotals="1" fieldPosition="0">
        <references count="3">
          <reference field="1" count="2">
            <x v="1"/>
            <x v="4"/>
          </reference>
          <reference field="2" count="1" selected="0">
            <x v="1"/>
          </reference>
          <reference field="3" count="1" selected="0">
            <x v="5"/>
          </reference>
        </references>
      </pivotArea>
    </format>
    <format dxfId="23">
      <pivotArea collapsedLevelsAreSubtotals="1" fieldPosition="0">
        <references count="2">
          <reference field="2" count="1" selected="0">
            <x v="1"/>
          </reference>
          <reference field="3" count="1">
            <x v="6"/>
          </reference>
        </references>
      </pivotArea>
    </format>
    <format dxfId="22">
      <pivotArea collapsedLevelsAreSubtotals="1" fieldPosition="0">
        <references count="3">
          <reference field="1" count="2">
            <x v="2"/>
            <x v="6"/>
          </reference>
          <reference field="2" count="1" selected="0">
            <x v="1"/>
          </reference>
          <reference field="3" count="1" selected="0">
            <x v="6"/>
          </reference>
        </references>
      </pivotArea>
    </format>
    <format dxfId="21">
      <pivotArea collapsedLevelsAreSubtotals="1" fieldPosition="0">
        <references count="1">
          <reference field="2" count="1">
            <x v="2"/>
          </reference>
        </references>
      </pivotArea>
    </format>
    <format dxfId="20">
      <pivotArea collapsedLevelsAreSubtotals="1" fieldPosition="0">
        <references count="2">
          <reference field="2" count="1" selected="0">
            <x v="2"/>
          </reference>
          <reference field="3" count="1">
            <x v="4"/>
          </reference>
        </references>
      </pivotArea>
    </format>
    <format dxfId="19">
      <pivotArea collapsedLevelsAreSubtotals="1" fieldPosition="0">
        <references count="3">
          <reference field="1" count="1">
            <x v="3"/>
          </reference>
          <reference field="2" count="1" selected="0">
            <x v="2"/>
          </reference>
          <reference field="3" count="1" selected="0">
            <x v="4"/>
          </reference>
        </references>
      </pivotArea>
    </format>
    <format dxfId="18">
      <pivotArea grandRow="1" outline="0" collapsedLevelsAreSubtotals="1" fieldPosition="0"/>
    </format>
    <format dxfId="17">
      <pivotArea dataOnly="0" labelOnly="1" fieldPosition="0">
        <references count="1">
          <reference field="2" count="2">
            <x v="1"/>
            <x v="2"/>
          </reference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2" count="1" selected="0">
            <x v="0"/>
          </reference>
          <reference field="3" count="7">
            <x v="1"/>
            <x v="2"/>
            <x v="3"/>
            <x v="4"/>
            <x v="5"/>
            <x v="6"/>
            <x v="7"/>
          </reference>
        </references>
      </pivotArea>
    </format>
    <format dxfId="14">
      <pivotArea dataOnly="0" labelOnly="1" fieldPosition="0">
        <references count="3">
          <reference field="1" count="0"/>
          <reference field="2" count="1" selected="0">
            <x v="0"/>
          </reference>
          <reference field="3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"/>
  <sheetViews>
    <sheetView zoomScale="70" zoomScaleNormal="70" workbookViewId="0">
      <selection activeCell="A36" sqref="A36"/>
    </sheetView>
  </sheetViews>
  <sheetFormatPr baseColWidth="10" defaultRowHeight="15" x14ac:dyDescent="0.25"/>
  <cols>
    <col min="1" max="1" width="165.85546875" bestFit="1" customWidth="1"/>
    <col min="2" max="2" width="30.7109375" bestFit="1" customWidth="1"/>
    <col min="3" max="3" width="46.42578125" bestFit="1" customWidth="1"/>
  </cols>
  <sheetData>
    <row r="3" spans="1:3" x14ac:dyDescent="0.25">
      <c r="A3" s="91" t="s">
        <v>1853</v>
      </c>
      <c r="B3" t="s">
        <v>1855</v>
      </c>
      <c r="C3" t="s">
        <v>1862</v>
      </c>
    </row>
    <row r="4" spans="1:3" x14ac:dyDescent="0.25">
      <c r="A4" s="92" t="s">
        <v>1750</v>
      </c>
      <c r="B4" s="94">
        <v>1585324724.7318668</v>
      </c>
      <c r="C4" s="94">
        <v>0</v>
      </c>
    </row>
    <row r="5" spans="1:3" x14ac:dyDescent="0.25">
      <c r="A5" s="93" t="s">
        <v>1754</v>
      </c>
      <c r="B5" s="94">
        <v>502935524.32843715</v>
      </c>
      <c r="C5" s="94">
        <v>0</v>
      </c>
    </row>
    <row r="6" spans="1:3" s="156" customFormat="1" x14ac:dyDescent="0.25">
      <c r="A6" s="154" t="s">
        <v>1852</v>
      </c>
      <c r="B6" s="155">
        <v>502935524.32843715</v>
      </c>
      <c r="C6" s="155">
        <v>0</v>
      </c>
    </row>
    <row r="7" spans="1:3" s="156" customFormat="1" x14ac:dyDescent="0.25">
      <c r="A7" s="157" t="s">
        <v>1753</v>
      </c>
      <c r="B7" s="155">
        <v>128915718.77199997</v>
      </c>
      <c r="C7" s="155">
        <v>0</v>
      </c>
    </row>
    <row r="8" spans="1:3" s="156" customFormat="1" x14ac:dyDescent="0.25">
      <c r="A8" s="154" t="s">
        <v>1852</v>
      </c>
      <c r="B8" s="155">
        <v>128915718.77199997</v>
      </c>
      <c r="C8" s="155">
        <v>0</v>
      </c>
    </row>
    <row r="9" spans="1:3" s="156" customFormat="1" x14ac:dyDescent="0.25">
      <c r="A9" s="157" t="s">
        <v>1751</v>
      </c>
      <c r="B9" s="155">
        <v>493454951.92139173</v>
      </c>
      <c r="C9" s="155">
        <v>0</v>
      </c>
    </row>
    <row r="10" spans="1:3" s="156" customFormat="1" x14ac:dyDescent="0.25">
      <c r="A10" s="154" t="s">
        <v>1851</v>
      </c>
      <c r="B10" s="155">
        <v>493454951.92139173</v>
      </c>
      <c r="C10" s="155">
        <v>0</v>
      </c>
    </row>
    <row r="11" spans="1:3" s="156" customFormat="1" x14ac:dyDescent="0.25">
      <c r="A11" s="157" t="s">
        <v>1752</v>
      </c>
      <c r="B11" s="155">
        <v>460018529.71003807</v>
      </c>
      <c r="C11" s="155">
        <v>0</v>
      </c>
    </row>
    <row r="12" spans="1:3" s="156" customFormat="1" x14ac:dyDescent="0.25">
      <c r="A12" s="154" t="s">
        <v>1863</v>
      </c>
      <c r="B12" s="155">
        <v>460018529.71003807</v>
      </c>
      <c r="C12" s="155">
        <v>0</v>
      </c>
    </row>
    <row r="13" spans="1:3" s="156" customFormat="1" x14ac:dyDescent="0.25">
      <c r="A13" s="158" t="s">
        <v>1744</v>
      </c>
      <c r="B13" s="155">
        <v>4299262277.7266359</v>
      </c>
      <c r="C13" s="155">
        <v>0</v>
      </c>
    </row>
    <row r="14" spans="1:3" s="156" customFormat="1" x14ac:dyDescent="0.25">
      <c r="A14" s="157" t="s">
        <v>1756</v>
      </c>
      <c r="B14" s="155">
        <v>2281768111.7451639</v>
      </c>
      <c r="C14" s="155">
        <v>0</v>
      </c>
    </row>
    <row r="15" spans="1:3" s="156" customFormat="1" x14ac:dyDescent="0.25">
      <c r="A15" s="154" t="s">
        <v>1845</v>
      </c>
      <c r="B15" s="155">
        <v>2281768111.7451639</v>
      </c>
      <c r="C15" s="155">
        <v>0</v>
      </c>
    </row>
    <row r="16" spans="1:3" s="156" customFormat="1" x14ac:dyDescent="0.25">
      <c r="A16" s="157" t="s">
        <v>1747</v>
      </c>
      <c r="B16" s="155">
        <v>839694328.92746615</v>
      </c>
      <c r="C16" s="155">
        <v>0</v>
      </c>
    </row>
    <row r="17" spans="1:3" s="156" customFormat="1" x14ac:dyDescent="0.25">
      <c r="A17" s="154" t="s">
        <v>1848</v>
      </c>
      <c r="B17" s="155">
        <v>289286244.11016685</v>
      </c>
      <c r="C17" s="155">
        <v>0</v>
      </c>
    </row>
    <row r="18" spans="1:3" s="156" customFormat="1" x14ac:dyDescent="0.25">
      <c r="A18" s="154" t="s">
        <v>1849</v>
      </c>
      <c r="B18" s="155">
        <v>550408084.81729925</v>
      </c>
      <c r="C18" s="155">
        <v>0</v>
      </c>
    </row>
    <row r="19" spans="1:3" s="156" customFormat="1" x14ac:dyDescent="0.25">
      <c r="A19" s="157" t="s">
        <v>1746</v>
      </c>
      <c r="B19" s="155">
        <v>1177799837.0540054</v>
      </c>
      <c r="C19" s="155">
        <v>0</v>
      </c>
    </row>
    <row r="20" spans="1:3" s="156" customFormat="1" x14ac:dyDescent="0.25">
      <c r="A20" s="154" t="s">
        <v>1847</v>
      </c>
      <c r="B20" s="155">
        <v>506667994.04000002</v>
      </c>
      <c r="C20" s="155">
        <v>0</v>
      </c>
    </row>
    <row r="21" spans="1:3" s="156" customFormat="1" x14ac:dyDescent="0.25">
      <c r="A21" s="154" t="s">
        <v>1846</v>
      </c>
      <c r="B21" s="155">
        <v>671131843.0140053</v>
      </c>
      <c r="C21" s="155">
        <v>0</v>
      </c>
    </row>
    <row r="22" spans="1:3" s="156" customFormat="1" x14ac:dyDescent="0.25">
      <c r="A22" s="158" t="s">
        <v>1748</v>
      </c>
      <c r="B22" s="155">
        <v>286792706.54149705</v>
      </c>
      <c r="C22" s="155">
        <v>0</v>
      </c>
    </row>
    <row r="23" spans="1:3" s="156" customFormat="1" x14ac:dyDescent="0.25">
      <c r="A23" s="157" t="s">
        <v>1749</v>
      </c>
      <c r="B23" s="155">
        <v>286792706.54149705</v>
      </c>
      <c r="C23" s="155">
        <v>0</v>
      </c>
    </row>
    <row r="24" spans="1:3" s="156" customFormat="1" x14ac:dyDescent="0.25">
      <c r="A24" s="154" t="s">
        <v>1850</v>
      </c>
      <c r="B24" s="155">
        <v>286792706.54149705</v>
      </c>
      <c r="C24" s="155">
        <v>0</v>
      </c>
    </row>
    <row r="25" spans="1:3" s="156" customFormat="1" x14ac:dyDescent="0.25">
      <c r="A25" s="158" t="s">
        <v>1854</v>
      </c>
      <c r="B25" s="155">
        <v>6171379709</v>
      </c>
      <c r="C25" s="15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B1051"/>
  <sheetViews>
    <sheetView showGridLines="0" tabSelected="1" zoomScale="60" zoomScaleNormal="60" workbookViewId="0">
      <selection activeCell="F13" sqref="F13"/>
    </sheetView>
  </sheetViews>
  <sheetFormatPr baseColWidth="10" defaultColWidth="14.42578125" defaultRowHeight="15.75" x14ac:dyDescent="0.25"/>
  <cols>
    <col min="1" max="1" width="3.7109375" style="96" customWidth="1"/>
    <col min="2" max="2" width="15.85546875" style="150" customWidth="1"/>
    <col min="3" max="3" width="37.140625" style="96" customWidth="1"/>
    <col min="4" max="4" width="22.7109375" style="96" customWidth="1"/>
    <col min="5" max="5" width="25.140625" style="96" customWidth="1"/>
    <col min="6" max="6" width="72.5703125" style="151" customWidth="1"/>
    <col min="7" max="7" width="14.42578125" style="152" customWidth="1"/>
    <col min="8" max="8" width="17" style="89" customWidth="1"/>
    <col min="9" max="9" width="19.7109375" style="89" customWidth="1"/>
    <col min="10" max="10" width="18.85546875" style="89" customWidth="1"/>
    <col min="11" max="11" width="21.140625" style="89" customWidth="1"/>
    <col min="12" max="12" width="27.140625" style="89" customWidth="1"/>
    <col min="13" max="13" width="25.140625" style="89" customWidth="1"/>
    <col min="14" max="14" width="19.5703125" style="89" customWidth="1"/>
    <col min="15" max="15" width="20.140625" style="89" customWidth="1"/>
    <col min="16" max="16" width="18.7109375" style="89" bestFit="1" customWidth="1"/>
    <col min="17" max="19" width="14.42578125" style="89" customWidth="1"/>
    <col min="20" max="16384" width="14.42578125" style="89"/>
  </cols>
  <sheetData>
    <row r="1" spans="1:28" ht="27.95" customHeight="1" x14ac:dyDescent="0.25">
      <c r="A1" s="87"/>
      <c r="B1" s="167" t="s">
        <v>1745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2" spans="1:28" ht="46.5" customHeight="1" x14ac:dyDescent="0.25">
      <c r="A2" s="87"/>
      <c r="B2" s="105"/>
      <c r="C2" s="105"/>
      <c r="D2" s="105"/>
      <c r="E2" s="105"/>
      <c r="F2" s="106"/>
      <c r="G2" s="107"/>
      <c r="H2" s="87"/>
      <c r="I2" s="87"/>
      <c r="J2" s="87"/>
      <c r="K2" s="86" t="s">
        <v>1450</v>
      </c>
      <c r="L2" s="87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1:28" ht="71.25" x14ac:dyDescent="0.25">
      <c r="A3" s="87"/>
      <c r="B3" s="99" t="s">
        <v>0</v>
      </c>
      <c r="C3" s="99" t="s">
        <v>1743</v>
      </c>
      <c r="D3" s="99" t="s">
        <v>1741</v>
      </c>
      <c r="E3" s="99" t="s">
        <v>1742</v>
      </c>
      <c r="F3" s="100" t="s">
        <v>1</v>
      </c>
      <c r="G3" s="100" t="s">
        <v>2</v>
      </c>
      <c r="H3" s="101" t="s">
        <v>3</v>
      </c>
      <c r="I3" s="102" t="s">
        <v>1442</v>
      </c>
      <c r="J3" s="102" t="s">
        <v>4</v>
      </c>
      <c r="K3" s="101" t="s">
        <v>1856</v>
      </c>
      <c r="L3" s="103" t="s">
        <v>5</v>
      </c>
      <c r="M3" s="97" t="s">
        <v>1858</v>
      </c>
      <c r="N3" s="98" t="s">
        <v>1859</v>
      </c>
      <c r="O3" s="98" t="s">
        <v>1861</v>
      </c>
      <c r="P3" s="98" t="s">
        <v>1860</v>
      </c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4" spans="1:28" ht="31.5" x14ac:dyDescent="0.25">
      <c r="A4" s="87"/>
      <c r="B4" s="90" t="s">
        <v>6</v>
      </c>
      <c r="C4" s="84" t="s">
        <v>1845</v>
      </c>
      <c r="D4" s="90" t="s">
        <v>1744</v>
      </c>
      <c r="E4" s="83" t="s">
        <v>1756</v>
      </c>
      <c r="F4" s="108" t="s">
        <v>1757</v>
      </c>
      <c r="G4" s="109" t="s">
        <v>60</v>
      </c>
      <c r="H4" s="110">
        <v>70</v>
      </c>
      <c r="I4" s="111">
        <v>130000</v>
      </c>
      <c r="J4" s="104">
        <f>ROUND(I4*0.19,0)</f>
        <v>24700</v>
      </c>
      <c r="K4" s="104">
        <f>+I4+J4</f>
        <v>154700</v>
      </c>
      <c r="L4" s="112">
        <f t="shared" ref="L4:L67" si="0">H4*K4</f>
        <v>10829000</v>
      </c>
      <c r="M4" s="113"/>
      <c r="N4" s="113">
        <f>ROUND(M4*0.19,0)</f>
        <v>0</v>
      </c>
      <c r="O4" s="113">
        <f>+N4+M4</f>
        <v>0</v>
      </c>
      <c r="P4" s="113">
        <f>ROUND(+O4*H4,0)</f>
        <v>0</v>
      </c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54" customHeight="1" x14ac:dyDescent="0.25">
      <c r="A5" s="87"/>
      <c r="B5" s="90" t="s">
        <v>9</v>
      </c>
      <c r="C5" s="84" t="s">
        <v>1845</v>
      </c>
      <c r="D5" s="90" t="s">
        <v>1744</v>
      </c>
      <c r="E5" s="83" t="s">
        <v>1756</v>
      </c>
      <c r="F5" s="108" t="s">
        <v>1864</v>
      </c>
      <c r="G5" s="109" t="s">
        <v>2</v>
      </c>
      <c r="H5" s="110">
        <v>30</v>
      </c>
      <c r="I5" s="111">
        <v>39000</v>
      </c>
      <c r="J5" s="104">
        <f t="shared" ref="J5:J68" si="1">ROUND(I5*0.19,0)</f>
        <v>7410</v>
      </c>
      <c r="K5" s="104">
        <f t="shared" ref="K5:K68" si="2">+I5+J5</f>
        <v>46410</v>
      </c>
      <c r="L5" s="112">
        <f t="shared" si="0"/>
        <v>1392300</v>
      </c>
      <c r="M5" s="113"/>
      <c r="N5" s="113">
        <f t="shared" ref="N5:N68" si="3">ROUND(M5*0.19,0)</f>
        <v>0</v>
      </c>
      <c r="O5" s="113">
        <f t="shared" ref="O5:O68" si="4">+N5+M5</f>
        <v>0</v>
      </c>
      <c r="P5" s="113">
        <f t="shared" ref="P5:P68" si="5">ROUND(+O5*H5,0)</f>
        <v>0</v>
      </c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ht="31.5" x14ac:dyDescent="0.25">
      <c r="A6" s="87"/>
      <c r="B6" s="90" t="s">
        <v>11</v>
      </c>
      <c r="C6" s="84" t="s">
        <v>1845</v>
      </c>
      <c r="D6" s="90" t="s">
        <v>1744</v>
      </c>
      <c r="E6" s="83" t="s">
        <v>1756</v>
      </c>
      <c r="F6" s="108" t="s">
        <v>1865</v>
      </c>
      <c r="G6" s="109" t="s">
        <v>2</v>
      </c>
      <c r="H6" s="110">
        <v>30</v>
      </c>
      <c r="I6" s="111">
        <v>65000</v>
      </c>
      <c r="J6" s="104">
        <f t="shared" si="1"/>
        <v>12350</v>
      </c>
      <c r="K6" s="104">
        <f t="shared" si="2"/>
        <v>77350</v>
      </c>
      <c r="L6" s="112">
        <f t="shared" si="0"/>
        <v>2320500</v>
      </c>
      <c r="M6" s="113"/>
      <c r="N6" s="113">
        <f t="shared" si="3"/>
        <v>0</v>
      </c>
      <c r="O6" s="113">
        <f t="shared" si="4"/>
        <v>0</v>
      </c>
      <c r="P6" s="113">
        <f t="shared" si="5"/>
        <v>0</v>
      </c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62.25" customHeight="1" x14ac:dyDescent="0.25">
      <c r="A7" s="87"/>
      <c r="B7" s="90" t="s">
        <v>13</v>
      </c>
      <c r="C7" s="84" t="s">
        <v>1845</v>
      </c>
      <c r="D7" s="90" t="s">
        <v>1744</v>
      </c>
      <c r="E7" s="83" t="s">
        <v>1756</v>
      </c>
      <c r="F7" s="108" t="s">
        <v>1758</v>
      </c>
      <c r="G7" s="109" t="s">
        <v>2</v>
      </c>
      <c r="H7" s="110">
        <v>30</v>
      </c>
      <c r="I7" s="111">
        <v>91000</v>
      </c>
      <c r="J7" s="104">
        <f t="shared" si="1"/>
        <v>17290</v>
      </c>
      <c r="K7" s="104">
        <f t="shared" si="2"/>
        <v>108290</v>
      </c>
      <c r="L7" s="112">
        <f t="shared" si="0"/>
        <v>3248700</v>
      </c>
      <c r="M7" s="113"/>
      <c r="N7" s="113">
        <f t="shared" si="3"/>
        <v>0</v>
      </c>
      <c r="O7" s="113">
        <f t="shared" si="4"/>
        <v>0</v>
      </c>
      <c r="P7" s="113">
        <f t="shared" si="5"/>
        <v>0</v>
      </c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1:28" ht="28.5" x14ac:dyDescent="0.25">
      <c r="A8" s="87"/>
      <c r="B8" s="90" t="s">
        <v>15</v>
      </c>
      <c r="C8" s="84" t="s">
        <v>1845</v>
      </c>
      <c r="D8" s="90" t="s">
        <v>1744</v>
      </c>
      <c r="E8" s="83" t="s">
        <v>1756</v>
      </c>
      <c r="F8" s="108" t="s">
        <v>7</v>
      </c>
      <c r="G8" s="109" t="s">
        <v>8</v>
      </c>
      <c r="H8" s="110">
        <v>800</v>
      </c>
      <c r="I8" s="111">
        <v>21771.204000000002</v>
      </c>
      <c r="J8" s="104">
        <f t="shared" si="1"/>
        <v>4137</v>
      </c>
      <c r="K8" s="104">
        <f t="shared" si="2"/>
        <v>25908.204000000002</v>
      </c>
      <c r="L8" s="112">
        <f t="shared" si="0"/>
        <v>20726563.200000003</v>
      </c>
      <c r="M8" s="113"/>
      <c r="N8" s="113">
        <f t="shared" si="3"/>
        <v>0</v>
      </c>
      <c r="O8" s="113">
        <f t="shared" si="4"/>
        <v>0</v>
      </c>
      <c r="P8" s="113">
        <f t="shared" si="5"/>
        <v>0</v>
      </c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</row>
    <row r="9" spans="1:28" ht="31.5" x14ac:dyDescent="0.25">
      <c r="A9" s="87"/>
      <c r="B9" s="90" t="s">
        <v>18</v>
      </c>
      <c r="C9" s="90" t="s">
        <v>1845</v>
      </c>
      <c r="D9" s="90" t="s">
        <v>1744</v>
      </c>
      <c r="E9" s="83" t="s">
        <v>1756</v>
      </c>
      <c r="F9" s="114" t="s">
        <v>10</v>
      </c>
      <c r="G9" s="115" t="s">
        <v>8</v>
      </c>
      <c r="H9" s="116">
        <v>200</v>
      </c>
      <c r="I9" s="111">
        <v>31577.364000000001</v>
      </c>
      <c r="J9" s="104">
        <f t="shared" si="1"/>
        <v>6000</v>
      </c>
      <c r="K9" s="104">
        <f t="shared" si="2"/>
        <v>37577.364000000001</v>
      </c>
      <c r="L9" s="112">
        <f t="shared" si="0"/>
        <v>7515472.8000000007</v>
      </c>
      <c r="M9" s="113"/>
      <c r="N9" s="113">
        <f t="shared" si="3"/>
        <v>0</v>
      </c>
      <c r="O9" s="113">
        <f t="shared" si="4"/>
        <v>0</v>
      </c>
      <c r="P9" s="113">
        <f t="shared" si="5"/>
        <v>0</v>
      </c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</row>
    <row r="10" spans="1:28" ht="48" customHeight="1" x14ac:dyDescent="0.25">
      <c r="A10" s="87"/>
      <c r="B10" s="90" t="s">
        <v>21</v>
      </c>
      <c r="C10" s="90" t="s">
        <v>1845</v>
      </c>
      <c r="D10" s="90" t="s">
        <v>1744</v>
      </c>
      <c r="E10" s="83" t="s">
        <v>1756</v>
      </c>
      <c r="F10" s="114" t="s">
        <v>12</v>
      </c>
      <c r="G10" s="115" t="s">
        <v>8</v>
      </c>
      <c r="H10" s="116">
        <v>50</v>
      </c>
      <c r="I10" s="111">
        <v>39175.5</v>
      </c>
      <c r="J10" s="104">
        <f t="shared" si="1"/>
        <v>7443</v>
      </c>
      <c r="K10" s="104">
        <f t="shared" si="2"/>
        <v>46618.5</v>
      </c>
      <c r="L10" s="112">
        <f t="shared" si="0"/>
        <v>2330925</v>
      </c>
      <c r="M10" s="113"/>
      <c r="N10" s="113">
        <f t="shared" si="3"/>
        <v>0</v>
      </c>
      <c r="O10" s="113">
        <f t="shared" si="4"/>
        <v>0</v>
      </c>
      <c r="P10" s="113">
        <f t="shared" si="5"/>
        <v>0</v>
      </c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</row>
    <row r="11" spans="1:28" ht="63" x14ac:dyDescent="0.25">
      <c r="A11" s="87"/>
      <c r="B11" s="90" t="s">
        <v>23</v>
      </c>
      <c r="C11" s="90" t="s">
        <v>1845</v>
      </c>
      <c r="D11" s="90" t="s">
        <v>1744</v>
      </c>
      <c r="E11" s="83" t="s">
        <v>1756</v>
      </c>
      <c r="F11" s="114" t="s">
        <v>14</v>
      </c>
      <c r="G11" s="115" t="s">
        <v>8</v>
      </c>
      <c r="H11" s="116">
        <v>200</v>
      </c>
      <c r="I11" s="111">
        <v>45491.627999999997</v>
      </c>
      <c r="J11" s="104">
        <f t="shared" si="1"/>
        <v>8643</v>
      </c>
      <c r="K11" s="104">
        <f t="shared" si="2"/>
        <v>54134.627999999997</v>
      </c>
      <c r="L11" s="112">
        <f t="shared" si="0"/>
        <v>10826925.6</v>
      </c>
      <c r="M11" s="113"/>
      <c r="N11" s="113">
        <f t="shared" si="3"/>
        <v>0</v>
      </c>
      <c r="O11" s="113">
        <f t="shared" si="4"/>
        <v>0</v>
      </c>
      <c r="P11" s="113">
        <f t="shared" si="5"/>
        <v>0</v>
      </c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</row>
    <row r="12" spans="1:28" ht="45" customHeight="1" x14ac:dyDescent="0.25">
      <c r="A12" s="87"/>
      <c r="B12" s="90" t="s">
        <v>25</v>
      </c>
      <c r="C12" s="90" t="s">
        <v>1845</v>
      </c>
      <c r="D12" s="90" t="s">
        <v>1744</v>
      </c>
      <c r="E12" s="83" t="s">
        <v>1756</v>
      </c>
      <c r="F12" s="114" t="s">
        <v>16</v>
      </c>
      <c r="G12" s="115" t="s">
        <v>17</v>
      </c>
      <c r="H12" s="116">
        <v>100</v>
      </c>
      <c r="I12" s="111">
        <v>261686.88</v>
      </c>
      <c r="J12" s="104">
        <f t="shared" si="1"/>
        <v>49721</v>
      </c>
      <c r="K12" s="104">
        <f t="shared" si="2"/>
        <v>311407.88</v>
      </c>
      <c r="L12" s="112">
        <f t="shared" si="0"/>
        <v>31140788</v>
      </c>
      <c r="M12" s="113"/>
      <c r="N12" s="113">
        <f t="shared" si="3"/>
        <v>0</v>
      </c>
      <c r="O12" s="113">
        <f t="shared" si="4"/>
        <v>0</v>
      </c>
      <c r="P12" s="113">
        <f t="shared" si="5"/>
        <v>0</v>
      </c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</row>
    <row r="13" spans="1:28" ht="31.5" x14ac:dyDescent="0.25">
      <c r="A13" s="87"/>
      <c r="B13" s="90" t="s">
        <v>27</v>
      </c>
      <c r="C13" s="90" t="s">
        <v>1845</v>
      </c>
      <c r="D13" s="90" t="s">
        <v>1744</v>
      </c>
      <c r="E13" s="83" t="s">
        <v>1756</v>
      </c>
      <c r="F13" s="114" t="s">
        <v>19</v>
      </c>
      <c r="G13" s="115" t="s">
        <v>20</v>
      </c>
      <c r="H13" s="116">
        <v>100</v>
      </c>
      <c r="I13" s="111">
        <v>10746.371999999999</v>
      </c>
      <c r="J13" s="104">
        <f t="shared" si="1"/>
        <v>2042</v>
      </c>
      <c r="K13" s="104">
        <f t="shared" si="2"/>
        <v>12788.371999999999</v>
      </c>
      <c r="L13" s="112">
        <f t="shared" si="0"/>
        <v>1278837.2</v>
      </c>
      <c r="M13" s="113"/>
      <c r="N13" s="113">
        <f t="shared" si="3"/>
        <v>0</v>
      </c>
      <c r="O13" s="113">
        <f t="shared" si="4"/>
        <v>0</v>
      </c>
      <c r="P13" s="113">
        <f t="shared" si="5"/>
        <v>0</v>
      </c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</row>
    <row r="14" spans="1:28" ht="31.5" x14ac:dyDescent="0.25">
      <c r="A14" s="87"/>
      <c r="B14" s="90" t="s">
        <v>29</v>
      </c>
      <c r="C14" s="90" t="s">
        <v>1845</v>
      </c>
      <c r="D14" s="90" t="s">
        <v>1744</v>
      </c>
      <c r="E14" s="83" t="s">
        <v>1756</v>
      </c>
      <c r="F14" s="114" t="s">
        <v>1759</v>
      </c>
      <c r="G14" s="117" t="s">
        <v>17</v>
      </c>
      <c r="H14" s="118">
        <v>200</v>
      </c>
      <c r="I14" s="111">
        <v>11391.426690468201</v>
      </c>
      <c r="J14" s="104">
        <f t="shared" si="1"/>
        <v>2164</v>
      </c>
      <c r="K14" s="104">
        <f t="shared" si="2"/>
        <v>13555.426690468201</v>
      </c>
      <c r="L14" s="112">
        <f t="shared" si="0"/>
        <v>2711085.3380936403</v>
      </c>
      <c r="M14" s="113"/>
      <c r="N14" s="113">
        <f t="shared" si="3"/>
        <v>0</v>
      </c>
      <c r="O14" s="113">
        <f t="shared" si="4"/>
        <v>0</v>
      </c>
      <c r="P14" s="113">
        <f t="shared" si="5"/>
        <v>0</v>
      </c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</row>
    <row r="15" spans="1:28" ht="31.5" x14ac:dyDescent="0.25">
      <c r="A15" s="87"/>
      <c r="B15" s="90" t="s">
        <v>31</v>
      </c>
      <c r="C15" s="90" t="s">
        <v>1845</v>
      </c>
      <c r="D15" s="90" t="s">
        <v>1744</v>
      </c>
      <c r="E15" s="83" t="s">
        <v>1756</v>
      </c>
      <c r="F15" s="114" t="s">
        <v>1760</v>
      </c>
      <c r="G15" s="117" t="s">
        <v>17</v>
      </c>
      <c r="H15" s="118">
        <v>50</v>
      </c>
      <c r="I15" s="111">
        <v>81880.450346929603</v>
      </c>
      <c r="J15" s="104">
        <f t="shared" si="1"/>
        <v>15557</v>
      </c>
      <c r="K15" s="104">
        <f t="shared" si="2"/>
        <v>97437.450346929603</v>
      </c>
      <c r="L15" s="112">
        <f t="shared" si="0"/>
        <v>4871872.5173464799</v>
      </c>
      <c r="M15" s="113"/>
      <c r="N15" s="113">
        <f t="shared" si="3"/>
        <v>0</v>
      </c>
      <c r="O15" s="113">
        <f t="shared" si="4"/>
        <v>0</v>
      </c>
      <c r="P15" s="113">
        <f t="shared" si="5"/>
        <v>0</v>
      </c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</row>
    <row r="16" spans="1:28" ht="31.5" x14ac:dyDescent="0.25">
      <c r="A16" s="87"/>
      <c r="B16" s="90" t="s">
        <v>33</v>
      </c>
      <c r="C16" s="90" t="s">
        <v>1845</v>
      </c>
      <c r="D16" s="90" t="s">
        <v>1744</v>
      </c>
      <c r="E16" s="83" t="s">
        <v>1756</v>
      </c>
      <c r="F16" s="114" t="s">
        <v>1761</v>
      </c>
      <c r="G16" s="117" t="s">
        <v>17</v>
      </c>
      <c r="H16" s="118">
        <v>100</v>
      </c>
      <c r="I16" s="111">
        <v>31912.1171130853</v>
      </c>
      <c r="J16" s="104">
        <f t="shared" si="1"/>
        <v>6063</v>
      </c>
      <c r="K16" s="104">
        <f t="shared" si="2"/>
        <v>37975.117113085304</v>
      </c>
      <c r="L16" s="112">
        <f t="shared" si="0"/>
        <v>3797511.7113085305</v>
      </c>
      <c r="M16" s="113"/>
      <c r="N16" s="113">
        <f t="shared" si="3"/>
        <v>0</v>
      </c>
      <c r="O16" s="113">
        <f t="shared" si="4"/>
        <v>0</v>
      </c>
      <c r="P16" s="113">
        <f t="shared" si="5"/>
        <v>0</v>
      </c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</row>
    <row r="17" spans="1:28" ht="31.5" x14ac:dyDescent="0.25">
      <c r="A17" s="87"/>
      <c r="B17" s="90" t="s">
        <v>35</v>
      </c>
      <c r="C17" s="90" t="s">
        <v>1845</v>
      </c>
      <c r="D17" s="90" t="s">
        <v>1744</v>
      </c>
      <c r="E17" s="83" t="s">
        <v>1756</v>
      </c>
      <c r="F17" s="114" t="s">
        <v>1762</v>
      </c>
      <c r="G17" s="117" t="s">
        <v>17</v>
      </c>
      <c r="H17" s="118">
        <v>20</v>
      </c>
      <c r="I17" s="111">
        <v>147764.84684523399</v>
      </c>
      <c r="J17" s="104">
        <f t="shared" si="1"/>
        <v>28075</v>
      </c>
      <c r="K17" s="104">
        <f t="shared" si="2"/>
        <v>175839.84684523399</v>
      </c>
      <c r="L17" s="112">
        <f t="shared" si="0"/>
        <v>3516796.93690468</v>
      </c>
      <c r="M17" s="113"/>
      <c r="N17" s="113">
        <f t="shared" si="3"/>
        <v>0</v>
      </c>
      <c r="O17" s="113">
        <f t="shared" si="4"/>
        <v>0</v>
      </c>
      <c r="P17" s="113">
        <f t="shared" si="5"/>
        <v>0</v>
      </c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</row>
    <row r="18" spans="1:28" ht="31.5" x14ac:dyDescent="0.25">
      <c r="A18" s="87"/>
      <c r="B18" s="90" t="s">
        <v>37</v>
      </c>
      <c r="C18" s="90" t="s">
        <v>1845</v>
      </c>
      <c r="D18" s="90" t="s">
        <v>1744</v>
      </c>
      <c r="E18" s="83" t="s">
        <v>1756</v>
      </c>
      <c r="F18" s="114" t="s">
        <v>1763</v>
      </c>
      <c r="G18" s="117" t="s">
        <v>17</v>
      </c>
      <c r="H18" s="118">
        <v>20</v>
      </c>
      <c r="I18" s="111">
        <v>110997.10077382901</v>
      </c>
      <c r="J18" s="104">
        <f t="shared" si="1"/>
        <v>21089</v>
      </c>
      <c r="K18" s="104">
        <f t="shared" si="2"/>
        <v>132086.10077382901</v>
      </c>
      <c r="L18" s="112">
        <f t="shared" si="0"/>
        <v>2641722.0154765802</v>
      </c>
      <c r="M18" s="113"/>
      <c r="N18" s="113">
        <f t="shared" si="3"/>
        <v>0</v>
      </c>
      <c r="O18" s="113">
        <f t="shared" si="4"/>
        <v>0</v>
      </c>
      <c r="P18" s="113">
        <f t="shared" si="5"/>
        <v>0</v>
      </c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</row>
    <row r="19" spans="1:28" ht="31.5" x14ac:dyDescent="0.25">
      <c r="A19" s="87"/>
      <c r="B19" s="90" t="s">
        <v>39</v>
      </c>
      <c r="C19" s="90" t="s">
        <v>1845</v>
      </c>
      <c r="D19" s="90" t="s">
        <v>1744</v>
      </c>
      <c r="E19" s="83" t="s">
        <v>1756</v>
      </c>
      <c r="F19" s="114" t="s">
        <v>1764</v>
      </c>
      <c r="G19" s="117" t="s">
        <v>17</v>
      </c>
      <c r="H19" s="118">
        <v>20</v>
      </c>
      <c r="I19" s="111">
        <v>256247.16156194199</v>
      </c>
      <c r="J19" s="104">
        <f t="shared" si="1"/>
        <v>48687</v>
      </c>
      <c r="K19" s="104">
        <f t="shared" si="2"/>
        <v>304934.16156194196</v>
      </c>
      <c r="L19" s="112">
        <f t="shared" si="0"/>
        <v>6098683.2312388392</v>
      </c>
      <c r="M19" s="113"/>
      <c r="N19" s="113">
        <f t="shared" si="3"/>
        <v>0</v>
      </c>
      <c r="O19" s="113">
        <f t="shared" si="4"/>
        <v>0</v>
      </c>
      <c r="P19" s="113">
        <f t="shared" si="5"/>
        <v>0</v>
      </c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</row>
    <row r="20" spans="1:28" ht="31.5" x14ac:dyDescent="0.25">
      <c r="A20" s="87"/>
      <c r="B20" s="90" t="s">
        <v>41</v>
      </c>
      <c r="C20" s="90" t="s">
        <v>1845</v>
      </c>
      <c r="D20" s="90" t="s">
        <v>1744</v>
      </c>
      <c r="E20" s="83" t="s">
        <v>1756</v>
      </c>
      <c r="F20" s="114" t="s">
        <v>1765</v>
      </c>
      <c r="G20" s="117" t="s">
        <v>17</v>
      </c>
      <c r="H20" s="118">
        <v>100</v>
      </c>
      <c r="I20" s="111">
        <v>27803.333999999999</v>
      </c>
      <c r="J20" s="104">
        <f t="shared" si="1"/>
        <v>5283</v>
      </c>
      <c r="K20" s="104">
        <f t="shared" si="2"/>
        <v>33086.334000000003</v>
      </c>
      <c r="L20" s="112">
        <f t="shared" si="0"/>
        <v>3308633.4000000004</v>
      </c>
      <c r="M20" s="113"/>
      <c r="N20" s="113">
        <f t="shared" si="3"/>
        <v>0</v>
      </c>
      <c r="O20" s="113">
        <f t="shared" si="4"/>
        <v>0</v>
      </c>
      <c r="P20" s="113">
        <f t="shared" si="5"/>
        <v>0</v>
      </c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</row>
    <row r="21" spans="1:28" ht="31.5" x14ac:dyDescent="0.25">
      <c r="A21" s="87"/>
      <c r="B21" s="90" t="s">
        <v>43</v>
      </c>
      <c r="C21" s="90" t="s">
        <v>1845</v>
      </c>
      <c r="D21" s="90" t="s">
        <v>1744</v>
      </c>
      <c r="E21" s="83" t="s">
        <v>1756</v>
      </c>
      <c r="F21" s="114" t="s">
        <v>1766</v>
      </c>
      <c r="G21" s="117" t="s">
        <v>17</v>
      </c>
      <c r="H21" s="118">
        <v>50</v>
      </c>
      <c r="I21" s="111">
        <v>32430.594464297701</v>
      </c>
      <c r="J21" s="104">
        <f t="shared" si="1"/>
        <v>6162</v>
      </c>
      <c r="K21" s="104">
        <f t="shared" si="2"/>
        <v>38592.594464297697</v>
      </c>
      <c r="L21" s="112">
        <f t="shared" si="0"/>
        <v>1929629.7232148848</v>
      </c>
      <c r="M21" s="113"/>
      <c r="N21" s="113">
        <f t="shared" si="3"/>
        <v>0</v>
      </c>
      <c r="O21" s="113">
        <f t="shared" si="4"/>
        <v>0</v>
      </c>
      <c r="P21" s="113">
        <f t="shared" si="5"/>
        <v>0</v>
      </c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</row>
    <row r="22" spans="1:28" ht="31.5" x14ac:dyDescent="0.25">
      <c r="A22" s="87"/>
      <c r="B22" s="90" t="s">
        <v>45</v>
      </c>
      <c r="C22" s="90" t="s">
        <v>1845</v>
      </c>
      <c r="D22" s="90" t="s">
        <v>1744</v>
      </c>
      <c r="E22" s="83" t="s">
        <v>1756</v>
      </c>
      <c r="F22" s="114" t="s">
        <v>1767</v>
      </c>
      <c r="G22" s="117" t="s">
        <v>8</v>
      </c>
      <c r="H22" s="118">
        <v>20</v>
      </c>
      <c r="I22" s="111">
        <v>96605.270019272299</v>
      </c>
      <c r="J22" s="104">
        <f t="shared" si="1"/>
        <v>18355</v>
      </c>
      <c r="K22" s="104">
        <f t="shared" si="2"/>
        <v>114960.2700192723</v>
      </c>
      <c r="L22" s="112">
        <f t="shared" si="0"/>
        <v>2299205.4003854459</v>
      </c>
      <c r="M22" s="113"/>
      <c r="N22" s="113">
        <f t="shared" si="3"/>
        <v>0</v>
      </c>
      <c r="O22" s="113">
        <f t="shared" si="4"/>
        <v>0</v>
      </c>
      <c r="P22" s="113">
        <f t="shared" si="5"/>
        <v>0</v>
      </c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</row>
    <row r="23" spans="1:28" ht="31.5" x14ac:dyDescent="0.25">
      <c r="A23" s="87"/>
      <c r="B23" s="90" t="s">
        <v>47</v>
      </c>
      <c r="C23" s="90" t="s">
        <v>1845</v>
      </c>
      <c r="D23" s="90" t="s">
        <v>1744</v>
      </c>
      <c r="E23" s="83" t="s">
        <v>1756</v>
      </c>
      <c r="F23" s="114" t="s">
        <v>1768</v>
      </c>
      <c r="G23" s="117" t="s">
        <v>17</v>
      </c>
      <c r="H23" s="118">
        <v>10</v>
      </c>
      <c r="I23" s="111">
        <v>160278.12184523401</v>
      </c>
      <c r="J23" s="104">
        <f t="shared" si="1"/>
        <v>30453</v>
      </c>
      <c r="K23" s="104">
        <f t="shared" si="2"/>
        <v>190731.12184523401</v>
      </c>
      <c r="L23" s="112">
        <f t="shared" si="0"/>
        <v>1907311.21845234</v>
      </c>
      <c r="M23" s="113"/>
      <c r="N23" s="113">
        <f t="shared" si="3"/>
        <v>0</v>
      </c>
      <c r="O23" s="113">
        <f t="shared" si="4"/>
        <v>0</v>
      </c>
      <c r="P23" s="113">
        <f t="shared" si="5"/>
        <v>0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</row>
    <row r="24" spans="1:28" ht="31.5" x14ac:dyDescent="0.25">
      <c r="A24" s="87"/>
      <c r="B24" s="90" t="s">
        <v>49</v>
      </c>
      <c r="C24" s="90" t="s">
        <v>1845</v>
      </c>
      <c r="D24" s="90" t="s">
        <v>1744</v>
      </c>
      <c r="E24" s="83" t="s">
        <v>1756</v>
      </c>
      <c r="F24" s="114" t="s">
        <v>1769</v>
      </c>
      <c r="G24" s="117" t="s">
        <v>17</v>
      </c>
      <c r="H24" s="118">
        <v>50</v>
      </c>
      <c r="I24" s="111">
        <v>15109.2468452341</v>
      </c>
      <c r="J24" s="104">
        <f t="shared" si="1"/>
        <v>2871</v>
      </c>
      <c r="K24" s="104">
        <f t="shared" si="2"/>
        <v>17980.246845234098</v>
      </c>
      <c r="L24" s="112">
        <f t="shared" si="0"/>
        <v>899012.34226170485</v>
      </c>
      <c r="M24" s="113"/>
      <c r="N24" s="113">
        <f t="shared" si="3"/>
        <v>0</v>
      </c>
      <c r="O24" s="113">
        <f t="shared" si="4"/>
        <v>0</v>
      </c>
      <c r="P24" s="113">
        <f t="shared" si="5"/>
        <v>0</v>
      </c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</row>
    <row r="25" spans="1:28" ht="31.5" x14ac:dyDescent="0.25">
      <c r="A25" s="87"/>
      <c r="B25" s="90" t="s">
        <v>51</v>
      </c>
      <c r="C25" s="90" t="s">
        <v>1845</v>
      </c>
      <c r="D25" s="90" t="s">
        <v>1744</v>
      </c>
      <c r="E25" s="83" t="s">
        <v>1756</v>
      </c>
      <c r="F25" s="114" t="s">
        <v>1770</v>
      </c>
      <c r="G25" s="117" t="s">
        <v>17</v>
      </c>
      <c r="H25" s="118">
        <v>500</v>
      </c>
      <c r="I25" s="111">
        <v>9148.9863809364197</v>
      </c>
      <c r="J25" s="104">
        <f t="shared" si="1"/>
        <v>1738</v>
      </c>
      <c r="K25" s="104">
        <f t="shared" si="2"/>
        <v>10886.98638093642</v>
      </c>
      <c r="L25" s="112">
        <f t="shared" si="0"/>
        <v>5443493.1904682098</v>
      </c>
      <c r="M25" s="113"/>
      <c r="N25" s="113">
        <f t="shared" si="3"/>
        <v>0</v>
      </c>
      <c r="O25" s="113">
        <f t="shared" si="4"/>
        <v>0</v>
      </c>
      <c r="P25" s="113">
        <f t="shared" si="5"/>
        <v>0</v>
      </c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</row>
    <row r="26" spans="1:28" ht="31.5" x14ac:dyDescent="0.25">
      <c r="A26" s="87"/>
      <c r="B26" s="90" t="s">
        <v>53</v>
      </c>
      <c r="C26" s="90" t="s">
        <v>1845</v>
      </c>
      <c r="D26" s="90" t="s">
        <v>1744</v>
      </c>
      <c r="E26" s="83" t="s">
        <v>1756</v>
      </c>
      <c r="F26" s="114" t="s">
        <v>1771</v>
      </c>
      <c r="G26" s="117" t="s">
        <v>17</v>
      </c>
      <c r="H26" s="118">
        <v>5</v>
      </c>
      <c r="I26" s="111">
        <v>177368.58064208599</v>
      </c>
      <c r="J26" s="104">
        <f t="shared" si="1"/>
        <v>33700</v>
      </c>
      <c r="K26" s="104">
        <f t="shared" si="2"/>
        <v>211068.58064208599</v>
      </c>
      <c r="L26" s="112">
        <f t="shared" si="0"/>
        <v>1055342.9032104299</v>
      </c>
      <c r="M26" s="113"/>
      <c r="N26" s="113">
        <f t="shared" si="3"/>
        <v>0</v>
      </c>
      <c r="O26" s="113">
        <f t="shared" si="4"/>
        <v>0</v>
      </c>
      <c r="P26" s="113">
        <f t="shared" si="5"/>
        <v>0</v>
      </c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</row>
    <row r="27" spans="1:28" ht="31.5" x14ac:dyDescent="0.25">
      <c r="A27" s="87"/>
      <c r="B27" s="90" t="s">
        <v>55</v>
      </c>
      <c r="C27" s="90" t="s">
        <v>1845</v>
      </c>
      <c r="D27" s="90" t="s">
        <v>1744</v>
      </c>
      <c r="E27" s="83" t="s">
        <v>1756</v>
      </c>
      <c r="F27" s="114" t="s">
        <v>1772</v>
      </c>
      <c r="G27" s="117" t="s">
        <v>17</v>
      </c>
      <c r="H27" s="118">
        <v>30</v>
      </c>
      <c r="I27" s="111">
        <v>25052.530494634</v>
      </c>
      <c r="J27" s="104">
        <f t="shared" si="1"/>
        <v>4760</v>
      </c>
      <c r="K27" s="104">
        <f t="shared" si="2"/>
        <v>29812.530494634</v>
      </c>
      <c r="L27" s="112">
        <f t="shared" si="0"/>
        <v>894375.91483902</v>
      </c>
      <c r="M27" s="113"/>
      <c r="N27" s="113">
        <f t="shared" si="3"/>
        <v>0</v>
      </c>
      <c r="O27" s="113">
        <f t="shared" si="4"/>
        <v>0</v>
      </c>
      <c r="P27" s="113">
        <f t="shared" si="5"/>
        <v>0</v>
      </c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</row>
    <row r="28" spans="1:28" ht="31.5" x14ac:dyDescent="0.25">
      <c r="A28" s="87"/>
      <c r="B28" s="90" t="s">
        <v>58</v>
      </c>
      <c r="C28" s="90" t="s">
        <v>1845</v>
      </c>
      <c r="D28" s="90" t="s">
        <v>1744</v>
      </c>
      <c r="E28" s="83" t="s">
        <v>1756</v>
      </c>
      <c r="F28" s="114" t="s">
        <v>1773</v>
      </c>
      <c r="G28" s="117" t="s">
        <v>17</v>
      </c>
      <c r="H28" s="118">
        <v>10</v>
      </c>
      <c r="I28" s="111">
        <v>126003.724678842</v>
      </c>
      <c r="J28" s="104">
        <f t="shared" si="1"/>
        <v>23941</v>
      </c>
      <c r="K28" s="104">
        <f t="shared" si="2"/>
        <v>149944.724678842</v>
      </c>
      <c r="L28" s="112">
        <f t="shared" si="0"/>
        <v>1499447.24678842</v>
      </c>
      <c r="M28" s="113"/>
      <c r="N28" s="113">
        <f t="shared" si="3"/>
        <v>0</v>
      </c>
      <c r="O28" s="113">
        <f t="shared" si="4"/>
        <v>0</v>
      </c>
      <c r="P28" s="113">
        <f t="shared" si="5"/>
        <v>0</v>
      </c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</row>
    <row r="29" spans="1:28" ht="31.5" x14ac:dyDescent="0.25">
      <c r="A29" s="87"/>
      <c r="B29" s="90" t="s">
        <v>61</v>
      </c>
      <c r="C29" s="90" t="s">
        <v>1845</v>
      </c>
      <c r="D29" s="90" t="s">
        <v>1744</v>
      </c>
      <c r="E29" s="83" t="s">
        <v>1756</v>
      </c>
      <c r="F29" s="114" t="s">
        <v>1774</v>
      </c>
      <c r="G29" s="117" t="s">
        <v>17</v>
      </c>
      <c r="H29" s="118">
        <v>10</v>
      </c>
      <c r="I29" s="111">
        <v>123924.794821185</v>
      </c>
      <c r="J29" s="104">
        <f t="shared" si="1"/>
        <v>23546</v>
      </c>
      <c r="K29" s="104">
        <f t="shared" si="2"/>
        <v>147470.794821185</v>
      </c>
      <c r="L29" s="112">
        <f t="shared" si="0"/>
        <v>1474707.9482118501</v>
      </c>
      <c r="M29" s="113"/>
      <c r="N29" s="113">
        <f t="shared" si="3"/>
        <v>0</v>
      </c>
      <c r="O29" s="113">
        <f t="shared" si="4"/>
        <v>0</v>
      </c>
      <c r="P29" s="113">
        <f t="shared" si="5"/>
        <v>0</v>
      </c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</row>
    <row r="30" spans="1:28" ht="31.5" x14ac:dyDescent="0.25">
      <c r="A30" s="87"/>
      <c r="B30" s="90" t="s">
        <v>63</v>
      </c>
      <c r="C30" s="90" t="s">
        <v>1845</v>
      </c>
      <c r="D30" s="90" t="s">
        <v>1744</v>
      </c>
      <c r="E30" s="83" t="s">
        <v>1756</v>
      </c>
      <c r="F30" s="114" t="s">
        <v>1775</v>
      </c>
      <c r="G30" s="117" t="s">
        <v>17</v>
      </c>
      <c r="H30" s="118">
        <v>20</v>
      </c>
      <c r="I30" s="111">
        <v>52497.100773829501</v>
      </c>
      <c r="J30" s="104">
        <f t="shared" si="1"/>
        <v>9974</v>
      </c>
      <c r="K30" s="104">
        <f t="shared" si="2"/>
        <v>62471.100773829501</v>
      </c>
      <c r="L30" s="112">
        <f t="shared" si="0"/>
        <v>1249422.01547659</v>
      </c>
      <c r="M30" s="113"/>
      <c r="N30" s="113">
        <f t="shared" si="3"/>
        <v>0</v>
      </c>
      <c r="O30" s="113">
        <f t="shared" si="4"/>
        <v>0</v>
      </c>
      <c r="P30" s="113">
        <f t="shared" si="5"/>
        <v>0</v>
      </c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</row>
    <row r="31" spans="1:28" ht="31.5" x14ac:dyDescent="0.25">
      <c r="A31" s="87"/>
      <c r="B31" s="90" t="s">
        <v>65</v>
      </c>
      <c r="C31" s="90" t="s">
        <v>1845</v>
      </c>
      <c r="D31" s="90" t="s">
        <v>1744</v>
      </c>
      <c r="E31" s="83" t="s">
        <v>1756</v>
      </c>
      <c r="F31" s="114" t="s">
        <v>1776</v>
      </c>
      <c r="G31" s="117" t="s">
        <v>17</v>
      </c>
      <c r="H31" s="118">
        <v>30</v>
      </c>
      <c r="I31" s="111">
        <v>10921.946591831</v>
      </c>
      <c r="J31" s="104">
        <f t="shared" si="1"/>
        <v>2075</v>
      </c>
      <c r="K31" s="104">
        <f t="shared" si="2"/>
        <v>12996.946591831</v>
      </c>
      <c r="L31" s="112">
        <f t="shared" si="0"/>
        <v>389908.39775493002</v>
      </c>
      <c r="M31" s="113"/>
      <c r="N31" s="113">
        <f t="shared" si="3"/>
        <v>0</v>
      </c>
      <c r="O31" s="113">
        <f t="shared" si="4"/>
        <v>0</v>
      </c>
      <c r="P31" s="113">
        <f t="shared" si="5"/>
        <v>0</v>
      </c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</row>
    <row r="32" spans="1:28" ht="31.5" x14ac:dyDescent="0.25">
      <c r="A32" s="87"/>
      <c r="B32" s="90" t="s">
        <v>67</v>
      </c>
      <c r="C32" s="90" t="s">
        <v>1845</v>
      </c>
      <c r="D32" s="90" t="s">
        <v>1744</v>
      </c>
      <c r="E32" s="83" t="s">
        <v>1756</v>
      </c>
      <c r="F32" s="114" t="s">
        <v>1777</v>
      </c>
      <c r="G32" s="117" t="s">
        <v>1463</v>
      </c>
      <c r="H32" s="118">
        <v>60</v>
      </c>
      <c r="I32" s="111">
        <v>120048</v>
      </c>
      <c r="J32" s="104">
        <f t="shared" si="1"/>
        <v>22809</v>
      </c>
      <c r="K32" s="104">
        <f t="shared" si="2"/>
        <v>142857</v>
      </c>
      <c r="L32" s="112">
        <f t="shared" si="0"/>
        <v>8571420</v>
      </c>
      <c r="M32" s="113"/>
      <c r="N32" s="113">
        <f t="shared" si="3"/>
        <v>0</v>
      </c>
      <c r="O32" s="113">
        <f t="shared" si="4"/>
        <v>0</v>
      </c>
      <c r="P32" s="113">
        <f t="shared" si="5"/>
        <v>0</v>
      </c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</row>
    <row r="33" spans="1:28" ht="31.5" x14ac:dyDescent="0.25">
      <c r="A33" s="87"/>
      <c r="B33" s="90" t="s">
        <v>69</v>
      </c>
      <c r="C33" s="90" t="s">
        <v>1845</v>
      </c>
      <c r="D33" s="90" t="s">
        <v>1744</v>
      </c>
      <c r="E33" s="83" t="s">
        <v>1756</v>
      </c>
      <c r="F33" s="114" t="s">
        <v>1778</v>
      </c>
      <c r="G33" s="117" t="s">
        <v>2</v>
      </c>
      <c r="H33" s="118">
        <v>7</v>
      </c>
      <c r="I33" s="111">
        <v>369530.66800000001</v>
      </c>
      <c r="J33" s="104">
        <f t="shared" si="1"/>
        <v>70211</v>
      </c>
      <c r="K33" s="104">
        <f t="shared" si="2"/>
        <v>439741.66800000001</v>
      </c>
      <c r="L33" s="112">
        <f t="shared" si="0"/>
        <v>3078191.676</v>
      </c>
      <c r="M33" s="113"/>
      <c r="N33" s="113">
        <f t="shared" si="3"/>
        <v>0</v>
      </c>
      <c r="O33" s="113">
        <f t="shared" si="4"/>
        <v>0</v>
      </c>
      <c r="P33" s="113">
        <f t="shared" si="5"/>
        <v>0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</row>
    <row r="34" spans="1:28" ht="31.5" x14ac:dyDescent="0.25">
      <c r="A34" s="87"/>
      <c r="B34" s="90" t="s">
        <v>71</v>
      </c>
      <c r="C34" s="90" t="s">
        <v>1845</v>
      </c>
      <c r="D34" s="90" t="s">
        <v>1744</v>
      </c>
      <c r="E34" s="83" t="s">
        <v>1756</v>
      </c>
      <c r="F34" s="114" t="s">
        <v>1779</v>
      </c>
      <c r="G34" s="117" t="s">
        <v>8</v>
      </c>
      <c r="H34" s="118">
        <v>20</v>
      </c>
      <c r="I34" s="111">
        <v>62507.100773829501</v>
      </c>
      <c r="J34" s="104">
        <f t="shared" si="1"/>
        <v>11876</v>
      </c>
      <c r="K34" s="104">
        <f t="shared" si="2"/>
        <v>74383.100773829501</v>
      </c>
      <c r="L34" s="112">
        <f t="shared" si="0"/>
        <v>1487662.01547659</v>
      </c>
      <c r="M34" s="113"/>
      <c r="N34" s="113">
        <f t="shared" si="3"/>
        <v>0</v>
      </c>
      <c r="O34" s="113">
        <f t="shared" si="4"/>
        <v>0</v>
      </c>
      <c r="P34" s="113">
        <f t="shared" si="5"/>
        <v>0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</row>
    <row r="35" spans="1:28" ht="31.5" x14ac:dyDescent="0.25">
      <c r="A35" s="87"/>
      <c r="B35" s="90" t="s">
        <v>73</v>
      </c>
      <c r="C35" s="90" t="s">
        <v>1845</v>
      </c>
      <c r="D35" s="90" t="s">
        <v>1744</v>
      </c>
      <c r="E35" s="83" t="s">
        <v>1756</v>
      </c>
      <c r="F35" s="114" t="s">
        <v>1780</v>
      </c>
      <c r="G35" s="117" t="s">
        <v>8</v>
      </c>
      <c r="H35" s="118">
        <v>20</v>
      </c>
      <c r="I35" s="111">
        <v>53333.680619063598</v>
      </c>
      <c r="J35" s="104">
        <f t="shared" si="1"/>
        <v>10133</v>
      </c>
      <c r="K35" s="104">
        <f t="shared" si="2"/>
        <v>63466.680619063598</v>
      </c>
      <c r="L35" s="112">
        <f t="shared" si="0"/>
        <v>1269333.612381272</v>
      </c>
      <c r="M35" s="113"/>
      <c r="N35" s="113">
        <f t="shared" si="3"/>
        <v>0</v>
      </c>
      <c r="O35" s="113">
        <f t="shared" si="4"/>
        <v>0</v>
      </c>
      <c r="P35" s="113">
        <f t="shared" si="5"/>
        <v>0</v>
      </c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</row>
    <row r="36" spans="1:28" ht="31.5" x14ac:dyDescent="0.25">
      <c r="A36" s="87"/>
      <c r="B36" s="90" t="s">
        <v>75</v>
      </c>
      <c r="C36" s="90" t="s">
        <v>1845</v>
      </c>
      <c r="D36" s="90" t="s">
        <v>1744</v>
      </c>
      <c r="E36" s="83" t="s">
        <v>1756</v>
      </c>
      <c r="F36" s="114" t="s">
        <v>22</v>
      </c>
      <c r="G36" s="115" t="s">
        <v>2</v>
      </c>
      <c r="H36" s="116">
        <v>45</v>
      </c>
      <c r="I36" s="111">
        <v>64044.707999999999</v>
      </c>
      <c r="J36" s="104">
        <f t="shared" si="1"/>
        <v>12168</v>
      </c>
      <c r="K36" s="104">
        <f t="shared" si="2"/>
        <v>76212.707999999999</v>
      </c>
      <c r="L36" s="112">
        <f t="shared" si="0"/>
        <v>3429571.86</v>
      </c>
      <c r="M36" s="113"/>
      <c r="N36" s="113">
        <f t="shared" si="3"/>
        <v>0</v>
      </c>
      <c r="O36" s="113">
        <f t="shared" si="4"/>
        <v>0</v>
      </c>
      <c r="P36" s="113">
        <f t="shared" si="5"/>
        <v>0</v>
      </c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</row>
    <row r="37" spans="1:28" ht="31.5" x14ac:dyDescent="0.25">
      <c r="A37" s="87"/>
      <c r="B37" s="90" t="s">
        <v>77</v>
      </c>
      <c r="C37" s="90" t="s">
        <v>1845</v>
      </c>
      <c r="D37" s="90" t="s">
        <v>1744</v>
      </c>
      <c r="E37" s="83" t="s">
        <v>1756</v>
      </c>
      <c r="F37" s="114" t="s">
        <v>24</v>
      </c>
      <c r="G37" s="115" t="s">
        <v>2</v>
      </c>
      <c r="H37" s="116">
        <v>100</v>
      </c>
      <c r="I37" s="111">
        <v>49459.955999999998</v>
      </c>
      <c r="J37" s="104">
        <f t="shared" si="1"/>
        <v>9397</v>
      </c>
      <c r="K37" s="104">
        <f t="shared" si="2"/>
        <v>58856.955999999998</v>
      </c>
      <c r="L37" s="112">
        <f t="shared" si="0"/>
        <v>5885695.5999999996</v>
      </c>
      <c r="M37" s="113"/>
      <c r="N37" s="113">
        <f t="shared" si="3"/>
        <v>0</v>
      </c>
      <c r="O37" s="113">
        <f t="shared" si="4"/>
        <v>0</v>
      </c>
      <c r="P37" s="113">
        <f t="shared" si="5"/>
        <v>0</v>
      </c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</row>
    <row r="38" spans="1:28" ht="31.5" x14ac:dyDescent="0.25">
      <c r="A38" s="87"/>
      <c r="B38" s="90" t="s">
        <v>79</v>
      </c>
      <c r="C38" s="90" t="s">
        <v>1845</v>
      </c>
      <c r="D38" s="90" t="s">
        <v>1744</v>
      </c>
      <c r="E38" s="83" t="s">
        <v>1756</v>
      </c>
      <c r="F38" s="114" t="s">
        <v>26</v>
      </c>
      <c r="G38" s="115" t="s">
        <v>20</v>
      </c>
      <c r="H38" s="116">
        <v>700</v>
      </c>
      <c r="I38" s="111">
        <v>9284.1839999999993</v>
      </c>
      <c r="J38" s="104">
        <f t="shared" si="1"/>
        <v>1764</v>
      </c>
      <c r="K38" s="104">
        <f t="shared" si="2"/>
        <v>11048.183999999999</v>
      </c>
      <c r="L38" s="112">
        <f t="shared" si="0"/>
        <v>7733728.7999999998</v>
      </c>
      <c r="M38" s="113"/>
      <c r="N38" s="113">
        <f t="shared" si="3"/>
        <v>0</v>
      </c>
      <c r="O38" s="113">
        <f t="shared" si="4"/>
        <v>0</v>
      </c>
      <c r="P38" s="113">
        <f t="shared" si="5"/>
        <v>0</v>
      </c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</row>
    <row r="39" spans="1:28" ht="31.5" x14ac:dyDescent="0.25">
      <c r="A39" s="87"/>
      <c r="B39" s="90" t="s">
        <v>81</v>
      </c>
      <c r="C39" s="90" t="s">
        <v>1845</v>
      </c>
      <c r="D39" s="90" t="s">
        <v>1744</v>
      </c>
      <c r="E39" s="83" t="s">
        <v>1756</v>
      </c>
      <c r="F39" s="114" t="s">
        <v>28</v>
      </c>
      <c r="G39" s="115" t="s">
        <v>8</v>
      </c>
      <c r="H39" s="116">
        <v>1150</v>
      </c>
      <c r="I39" s="111">
        <v>10601.136</v>
      </c>
      <c r="J39" s="104">
        <f t="shared" si="1"/>
        <v>2014</v>
      </c>
      <c r="K39" s="104">
        <f t="shared" si="2"/>
        <v>12615.136</v>
      </c>
      <c r="L39" s="112">
        <f t="shared" si="0"/>
        <v>14507406.4</v>
      </c>
      <c r="M39" s="113"/>
      <c r="N39" s="113">
        <f t="shared" si="3"/>
        <v>0</v>
      </c>
      <c r="O39" s="113">
        <f t="shared" si="4"/>
        <v>0</v>
      </c>
      <c r="P39" s="113">
        <f t="shared" si="5"/>
        <v>0</v>
      </c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</row>
    <row r="40" spans="1:28" ht="31.5" x14ac:dyDescent="0.25">
      <c r="A40" s="87"/>
      <c r="B40" s="90" t="s">
        <v>83</v>
      </c>
      <c r="C40" s="90" t="s">
        <v>1845</v>
      </c>
      <c r="D40" s="90" t="s">
        <v>1744</v>
      </c>
      <c r="E40" s="83" t="s">
        <v>1756</v>
      </c>
      <c r="F40" s="114" t="s">
        <v>30</v>
      </c>
      <c r="G40" s="115" t="s">
        <v>2</v>
      </c>
      <c r="H40" s="116">
        <v>60</v>
      </c>
      <c r="I40" s="111">
        <v>43237.74</v>
      </c>
      <c r="J40" s="104">
        <f t="shared" si="1"/>
        <v>8215</v>
      </c>
      <c r="K40" s="104">
        <f t="shared" si="2"/>
        <v>51452.74</v>
      </c>
      <c r="L40" s="112">
        <f t="shared" si="0"/>
        <v>3087164.4</v>
      </c>
      <c r="M40" s="113"/>
      <c r="N40" s="113">
        <f t="shared" si="3"/>
        <v>0</v>
      </c>
      <c r="O40" s="113">
        <f t="shared" si="4"/>
        <v>0</v>
      </c>
      <c r="P40" s="113">
        <f t="shared" si="5"/>
        <v>0</v>
      </c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</row>
    <row r="41" spans="1:28" ht="31.5" x14ac:dyDescent="0.25">
      <c r="A41" s="87"/>
      <c r="B41" s="90" t="s">
        <v>85</v>
      </c>
      <c r="C41" s="90" t="s">
        <v>1845</v>
      </c>
      <c r="D41" s="90" t="s">
        <v>1744</v>
      </c>
      <c r="E41" s="83" t="s">
        <v>1756</v>
      </c>
      <c r="F41" s="114" t="s">
        <v>32</v>
      </c>
      <c r="G41" s="115" t="s">
        <v>2</v>
      </c>
      <c r="H41" s="116">
        <v>50</v>
      </c>
      <c r="I41" s="111">
        <v>56369.04</v>
      </c>
      <c r="J41" s="104">
        <f t="shared" si="1"/>
        <v>10710</v>
      </c>
      <c r="K41" s="104">
        <f t="shared" si="2"/>
        <v>67079.040000000008</v>
      </c>
      <c r="L41" s="112">
        <f t="shared" si="0"/>
        <v>3353952.0000000005</v>
      </c>
      <c r="M41" s="113"/>
      <c r="N41" s="113">
        <f t="shared" si="3"/>
        <v>0</v>
      </c>
      <c r="O41" s="113">
        <f t="shared" si="4"/>
        <v>0</v>
      </c>
      <c r="P41" s="113">
        <f t="shared" si="5"/>
        <v>0</v>
      </c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</row>
    <row r="42" spans="1:28" ht="31.5" x14ac:dyDescent="0.25">
      <c r="A42" s="87"/>
      <c r="B42" s="90" t="s">
        <v>87</v>
      </c>
      <c r="C42" s="90" t="s">
        <v>1845</v>
      </c>
      <c r="D42" s="90" t="s">
        <v>1744</v>
      </c>
      <c r="E42" s="83" t="s">
        <v>1756</v>
      </c>
      <c r="F42" s="114" t="s">
        <v>34</v>
      </c>
      <c r="G42" s="115" t="s">
        <v>8</v>
      </c>
      <c r="H42" s="116">
        <v>100</v>
      </c>
      <c r="I42" s="111">
        <v>29170.596000000001</v>
      </c>
      <c r="J42" s="104">
        <f t="shared" si="1"/>
        <v>5542</v>
      </c>
      <c r="K42" s="104">
        <f t="shared" si="2"/>
        <v>34712.596000000005</v>
      </c>
      <c r="L42" s="112">
        <f t="shared" si="0"/>
        <v>3471259.6000000006</v>
      </c>
      <c r="M42" s="113"/>
      <c r="N42" s="113">
        <f t="shared" si="3"/>
        <v>0</v>
      </c>
      <c r="O42" s="113">
        <f t="shared" si="4"/>
        <v>0</v>
      </c>
      <c r="P42" s="113">
        <f t="shared" si="5"/>
        <v>0</v>
      </c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</row>
    <row r="43" spans="1:28" ht="31.5" x14ac:dyDescent="0.25">
      <c r="A43" s="87"/>
      <c r="B43" s="90" t="s">
        <v>89</v>
      </c>
      <c r="C43" s="90" t="s">
        <v>1845</v>
      </c>
      <c r="D43" s="90" t="s">
        <v>1744</v>
      </c>
      <c r="E43" s="83" t="s">
        <v>1756</v>
      </c>
      <c r="F43" s="114" t="s">
        <v>36</v>
      </c>
      <c r="G43" s="115" t="s">
        <v>2</v>
      </c>
      <c r="H43" s="116">
        <v>60</v>
      </c>
      <c r="I43" s="111">
        <v>15352.428</v>
      </c>
      <c r="J43" s="104">
        <f t="shared" si="1"/>
        <v>2917</v>
      </c>
      <c r="K43" s="104">
        <f t="shared" si="2"/>
        <v>18269.428</v>
      </c>
      <c r="L43" s="112">
        <f t="shared" si="0"/>
        <v>1096165.68</v>
      </c>
      <c r="M43" s="113"/>
      <c r="N43" s="113">
        <f t="shared" si="3"/>
        <v>0</v>
      </c>
      <c r="O43" s="113">
        <f t="shared" si="4"/>
        <v>0</v>
      </c>
      <c r="P43" s="113">
        <f t="shared" si="5"/>
        <v>0</v>
      </c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</row>
    <row r="44" spans="1:28" ht="31.5" x14ac:dyDescent="0.25">
      <c r="A44" s="87"/>
      <c r="B44" s="90" t="s">
        <v>91</v>
      </c>
      <c r="C44" s="90" t="s">
        <v>1845</v>
      </c>
      <c r="D44" s="90" t="s">
        <v>1744</v>
      </c>
      <c r="E44" s="83" t="s">
        <v>1756</v>
      </c>
      <c r="F44" s="114" t="s">
        <v>38</v>
      </c>
      <c r="G44" s="115" t="s">
        <v>2</v>
      </c>
      <c r="H44" s="116">
        <v>200</v>
      </c>
      <c r="I44" s="111">
        <v>13723.164000000001</v>
      </c>
      <c r="J44" s="104">
        <f t="shared" si="1"/>
        <v>2607</v>
      </c>
      <c r="K44" s="104">
        <f t="shared" si="2"/>
        <v>16330.164000000001</v>
      </c>
      <c r="L44" s="112">
        <f t="shared" si="0"/>
        <v>3266032.8000000003</v>
      </c>
      <c r="M44" s="113"/>
      <c r="N44" s="113">
        <f t="shared" si="3"/>
        <v>0</v>
      </c>
      <c r="O44" s="113">
        <f t="shared" si="4"/>
        <v>0</v>
      </c>
      <c r="P44" s="113">
        <f t="shared" si="5"/>
        <v>0</v>
      </c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</row>
    <row r="45" spans="1:28" ht="31.5" x14ac:dyDescent="0.25">
      <c r="A45" s="87"/>
      <c r="B45" s="90" t="s">
        <v>93</v>
      </c>
      <c r="C45" s="90" t="s">
        <v>1845</v>
      </c>
      <c r="D45" s="90" t="s">
        <v>1744</v>
      </c>
      <c r="E45" s="83" t="s">
        <v>1756</v>
      </c>
      <c r="F45" s="114" t="s">
        <v>40</v>
      </c>
      <c r="G45" s="115" t="s">
        <v>2</v>
      </c>
      <c r="H45" s="116">
        <v>500</v>
      </c>
      <c r="I45" s="111">
        <v>12280.632</v>
      </c>
      <c r="J45" s="104">
        <f t="shared" si="1"/>
        <v>2333</v>
      </c>
      <c r="K45" s="104">
        <f t="shared" si="2"/>
        <v>14613.632</v>
      </c>
      <c r="L45" s="112">
        <f t="shared" si="0"/>
        <v>7306816</v>
      </c>
      <c r="M45" s="113"/>
      <c r="N45" s="113">
        <f t="shared" si="3"/>
        <v>0</v>
      </c>
      <c r="O45" s="113">
        <f t="shared" si="4"/>
        <v>0</v>
      </c>
      <c r="P45" s="113">
        <f t="shared" si="5"/>
        <v>0</v>
      </c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</row>
    <row r="46" spans="1:28" ht="31.5" x14ac:dyDescent="0.25">
      <c r="A46" s="87"/>
      <c r="B46" s="90" t="s">
        <v>95</v>
      </c>
      <c r="C46" s="90" t="s">
        <v>1845</v>
      </c>
      <c r="D46" s="90" t="s">
        <v>1744</v>
      </c>
      <c r="E46" s="83" t="s">
        <v>1756</v>
      </c>
      <c r="F46" s="114" t="s">
        <v>42</v>
      </c>
      <c r="G46" s="115" t="s">
        <v>8</v>
      </c>
      <c r="H46" s="116">
        <v>50</v>
      </c>
      <c r="I46" s="111">
        <v>18646.991999999998</v>
      </c>
      <c r="J46" s="104">
        <f t="shared" si="1"/>
        <v>3543</v>
      </c>
      <c r="K46" s="104">
        <f t="shared" si="2"/>
        <v>22189.991999999998</v>
      </c>
      <c r="L46" s="112">
        <f t="shared" si="0"/>
        <v>1109499.5999999999</v>
      </c>
      <c r="M46" s="113"/>
      <c r="N46" s="113">
        <f t="shared" si="3"/>
        <v>0</v>
      </c>
      <c r="O46" s="113">
        <f t="shared" si="4"/>
        <v>0</v>
      </c>
      <c r="P46" s="113">
        <f t="shared" si="5"/>
        <v>0</v>
      </c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</row>
    <row r="47" spans="1:28" ht="31.5" x14ac:dyDescent="0.25">
      <c r="A47" s="87"/>
      <c r="B47" s="90" t="s">
        <v>97</v>
      </c>
      <c r="C47" s="90" t="s">
        <v>1845</v>
      </c>
      <c r="D47" s="90" t="s">
        <v>1744</v>
      </c>
      <c r="E47" s="83" t="s">
        <v>1756</v>
      </c>
      <c r="F47" s="114" t="s">
        <v>44</v>
      </c>
      <c r="G47" s="115" t="s">
        <v>20</v>
      </c>
      <c r="H47" s="116">
        <v>400</v>
      </c>
      <c r="I47" s="111">
        <v>12128.843999999999</v>
      </c>
      <c r="J47" s="104">
        <f t="shared" si="1"/>
        <v>2304</v>
      </c>
      <c r="K47" s="104">
        <f t="shared" si="2"/>
        <v>14432.843999999999</v>
      </c>
      <c r="L47" s="112">
        <f t="shared" si="0"/>
        <v>5773137.5999999996</v>
      </c>
      <c r="M47" s="113"/>
      <c r="N47" s="113">
        <f t="shared" si="3"/>
        <v>0</v>
      </c>
      <c r="O47" s="113">
        <f t="shared" si="4"/>
        <v>0</v>
      </c>
      <c r="P47" s="113">
        <f t="shared" si="5"/>
        <v>0</v>
      </c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</row>
    <row r="48" spans="1:28" ht="31.5" x14ac:dyDescent="0.25">
      <c r="A48" s="87"/>
      <c r="B48" s="90" t="s">
        <v>99</v>
      </c>
      <c r="C48" s="90" t="s">
        <v>1845</v>
      </c>
      <c r="D48" s="90" t="s">
        <v>1744</v>
      </c>
      <c r="E48" s="83" t="s">
        <v>1756</v>
      </c>
      <c r="F48" s="114" t="s">
        <v>46</v>
      </c>
      <c r="G48" s="115" t="s">
        <v>8</v>
      </c>
      <c r="H48" s="116">
        <v>100</v>
      </c>
      <c r="I48" s="111">
        <v>68622.372000000003</v>
      </c>
      <c r="J48" s="104">
        <f t="shared" si="1"/>
        <v>13038</v>
      </c>
      <c r="K48" s="104">
        <f t="shared" si="2"/>
        <v>81660.372000000003</v>
      </c>
      <c r="L48" s="112">
        <f t="shared" si="0"/>
        <v>8166037.2000000002</v>
      </c>
      <c r="M48" s="113"/>
      <c r="N48" s="113">
        <f t="shared" si="3"/>
        <v>0</v>
      </c>
      <c r="O48" s="113">
        <f t="shared" si="4"/>
        <v>0</v>
      </c>
      <c r="P48" s="113">
        <f t="shared" si="5"/>
        <v>0</v>
      </c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</row>
    <row r="49" spans="1:28" ht="31.5" x14ac:dyDescent="0.25">
      <c r="A49" s="87"/>
      <c r="B49" s="90" t="s">
        <v>101</v>
      </c>
      <c r="C49" s="90" t="s">
        <v>1845</v>
      </c>
      <c r="D49" s="90" t="s">
        <v>1744</v>
      </c>
      <c r="E49" s="83" t="s">
        <v>1756</v>
      </c>
      <c r="F49" s="114" t="s">
        <v>48</v>
      </c>
      <c r="G49" s="115" t="s">
        <v>8</v>
      </c>
      <c r="H49" s="116">
        <v>50</v>
      </c>
      <c r="I49" s="111">
        <v>99992.255999999994</v>
      </c>
      <c r="J49" s="104">
        <f t="shared" si="1"/>
        <v>18999</v>
      </c>
      <c r="K49" s="104">
        <f t="shared" si="2"/>
        <v>118991.25599999999</v>
      </c>
      <c r="L49" s="112">
        <f t="shared" si="0"/>
        <v>5949562.7999999998</v>
      </c>
      <c r="M49" s="113"/>
      <c r="N49" s="113">
        <f t="shared" si="3"/>
        <v>0</v>
      </c>
      <c r="O49" s="113">
        <f t="shared" si="4"/>
        <v>0</v>
      </c>
      <c r="P49" s="113">
        <f t="shared" si="5"/>
        <v>0</v>
      </c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</row>
    <row r="50" spans="1:28" ht="31.5" x14ac:dyDescent="0.25">
      <c r="A50" s="87"/>
      <c r="B50" s="90" t="s">
        <v>103</v>
      </c>
      <c r="C50" s="90" t="s">
        <v>1845</v>
      </c>
      <c r="D50" s="90" t="s">
        <v>1744</v>
      </c>
      <c r="E50" s="83" t="s">
        <v>1756</v>
      </c>
      <c r="F50" s="114" t="s">
        <v>50</v>
      </c>
      <c r="G50" s="115" t="s">
        <v>17</v>
      </c>
      <c r="H50" s="116">
        <v>80</v>
      </c>
      <c r="I50" s="111">
        <v>58156.644</v>
      </c>
      <c r="J50" s="104">
        <f t="shared" si="1"/>
        <v>11050</v>
      </c>
      <c r="K50" s="104">
        <f t="shared" si="2"/>
        <v>69206.644</v>
      </c>
      <c r="L50" s="112">
        <f t="shared" si="0"/>
        <v>5536531.5199999996</v>
      </c>
      <c r="M50" s="113"/>
      <c r="N50" s="113">
        <f t="shared" si="3"/>
        <v>0</v>
      </c>
      <c r="O50" s="113">
        <f t="shared" si="4"/>
        <v>0</v>
      </c>
      <c r="P50" s="113">
        <f t="shared" si="5"/>
        <v>0</v>
      </c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</row>
    <row r="51" spans="1:28" ht="31.5" x14ac:dyDescent="0.25">
      <c r="A51" s="87"/>
      <c r="B51" s="90" t="s">
        <v>105</v>
      </c>
      <c r="C51" s="90" t="s">
        <v>1845</v>
      </c>
      <c r="D51" s="90" t="s">
        <v>1744</v>
      </c>
      <c r="E51" s="83" t="s">
        <v>1756</v>
      </c>
      <c r="F51" s="114" t="s">
        <v>52</v>
      </c>
      <c r="G51" s="115" t="s">
        <v>17</v>
      </c>
      <c r="H51" s="116">
        <v>100</v>
      </c>
      <c r="I51" s="111">
        <v>86602.152000000002</v>
      </c>
      <c r="J51" s="104">
        <f t="shared" si="1"/>
        <v>16454</v>
      </c>
      <c r="K51" s="104">
        <f t="shared" si="2"/>
        <v>103056.152</v>
      </c>
      <c r="L51" s="112">
        <f t="shared" si="0"/>
        <v>10305615.199999999</v>
      </c>
      <c r="M51" s="113"/>
      <c r="N51" s="113">
        <f t="shared" si="3"/>
        <v>0</v>
      </c>
      <c r="O51" s="113">
        <f t="shared" si="4"/>
        <v>0</v>
      </c>
      <c r="P51" s="113">
        <f t="shared" si="5"/>
        <v>0</v>
      </c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</row>
    <row r="52" spans="1:28" ht="31.5" x14ac:dyDescent="0.25">
      <c r="A52" s="87"/>
      <c r="B52" s="90" t="s">
        <v>107</v>
      </c>
      <c r="C52" s="90" t="s">
        <v>1845</v>
      </c>
      <c r="D52" s="90" t="s">
        <v>1744</v>
      </c>
      <c r="E52" s="83" t="s">
        <v>1756</v>
      </c>
      <c r="F52" s="114" t="s">
        <v>54</v>
      </c>
      <c r="G52" s="115" t="s">
        <v>17</v>
      </c>
      <c r="H52" s="116">
        <v>200</v>
      </c>
      <c r="I52" s="111">
        <v>14971.32</v>
      </c>
      <c r="J52" s="104">
        <f t="shared" si="1"/>
        <v>2845</v>
      </c>
      <c r="K52" s="104">
        <f t="shared" si="2"/>
        <v>17816.32</v>
      </c>
      <c r="L52" s="112">
        <f t="shared" si="0"/>
        <v>3563264</v>
      </c>
      <c r="M52" s="113"/>
      <c r="N52" s="113">
        <f t="shared" si="3"/>
        <v>0</v>
      </c>
      <c r="O52" s="113">
        <f t="shared" si="4"/>
        <v>0</v>
      </c>
      <c r="P52" s="113">
        <f t="shared" si="5"/>
        <v>0</v>
      </c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</row>
    <row r="53" spans="1:28" ht="31.5" x14ac:dyDescent="0.25">
      <c r="A53" s="87"/>
      <c r="B53" s="90" t="s">
        <v>109</v>
      </c>
      <c r="C53" s="90" t="s">
        <v>1845</v>
      </c>
      <c r="D53" s="90" t="s">
        <v>1744</v>
      </c>
      <c r="E53" s="83" t="s">
        <v>1756</v>
      </c>
      <c r="F53" s="114" t="s">
        <v>56</v>
      </c>
      <c r="G53" s="115" t="s">
        <v>57</v>
      </c>
      <c r="H53" s="116">
        <v>20</v>
      </c>
      <c r="I53" s="111">
        <v>343408.88400000002</v>
      </c>
      <c r="J53" s="104">
        <f t="shared" si="1"/>
        <v>65248</v>
      </c>
      <c r="K53" s="104">
        <f t="shared" si="2"/>
        <v>408656.88400000002</v>
      </c>
      <c r="L53" s="112">
        <f t="shared" si="0"/>
        <v>8173137.6800000006</v>
      </c>
      <c r="M53" s="113"/>
      <c r="N53" s="113">
        <f t="shared" si="3"/>
        <v>0</v>
      </c>
      <c r="O53" s="113">
        <f t="shared" si="4"/>
        <v>0</v>
      </c>
      <c r="P53" s="113">
        <f t="shared" si="5"/>
        <v>0</v>
      </c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</row>
    <row r="54" spans="1:28" ht="47.25" x14ac:dyDescent="0.25">
      <c r="A54" s="87"/>
      <c r="B54" s="90" t="s">
        <v>111</v>
      </c>
      <c r="C54" s="90" t="s">
        <v>1845</v>
      </c>
      <c r="D54" s="90" t="s">
        <v>1744</v>
      </c>
      <c r="E54" s="83" t="s">
        <v>1756</v>
      </c>
      <c r="F54" s="114" t="s">
        <v>59</v>
      </c>
      <c r="G54" s="115" t="s">
        <v>60</v>
      </c>
      <c r="H54" s="116">
        <v>400</v>
      </c>
      <c r="I54" s="111">
        <v>14971.32</v>
      </c>
      <c r="J54" s="104">
        <f t="shared" si="1"/>
        <v>2845</v>
      </c>
      <c r="K54" s="104">
        <f t="shared" si="2"/>
        <v>17816.32</v>
      </c>
      <c r="L54" s="112">
        <f t="shared" si="0"/>
        <v>7126528</v>
      </c>
      <c r="M54" s="113"/>
      <c r="N54" s="113">
        <f t="shared" si="3"/>
        <v>0</v>
      </c>
      <c r="O54" s="113">
        <f t="shared" si="4"/>
        <v>0</v>
      </c>
      <c r="P54" s="113">
        <f t="shared" si="5"/>
        <v>0</v>
      </c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</row>
    <row r="55" spans="1:28" ht="31.5" x14ac:dyDescent="0.25">
      <c r="A55" s="87"/>
      <c r="B55" s="90" t="s">
        <v>113</v>
      </c>
      <c r="C55" s="90" t="s">
        <v>1845</v>
      </c>
      <c r="D55" s="90" t="s">
        <v>1744</v>
      </c>
      <c r="E55" s="83" t="s">
        <v>1756</v>
      </c>
      <c r="F55" s="114" t="s">
        <v>62</v>
      </c>
      <c r="G55" s="115" t="s">
        <v>8</v>
      </c>
      <c r="H55" s="116">
        <v>100</v>
      </c>
      <c r="I55" s="111">
        <v>75807.732000000004</v>
      </c>
      <c r="J55" s="104">
        <f t="shared" si="1"/>
        <v>14403</v>
      </c>
      <c r="K55" s="104">
        <f t="shared" si="2"/>
        <v>90210.732000000004</v>
      </c>
      <c r="L55" s="112">
        <f t="shared" si="0"/>
        <v>9021073.2000000011</v>
      </c>
      <c r="M55" s="113"/>
      <c r="N55" s="113">
        <f t="shared" si="3"/>
        <v>0</v>
      </c>
      <c r="O55" s="113">
        <f t="shared" si="4"/>
        <v>0</v>
      </c>
      <c r="P55" s="113">
        <f t="shared" si="5"/>
        <v>0</v>
      </c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</row>
    <row r="56" spans="1:28" ht="31.5" x14ac:dyDescent="0.25">
      <c r="A56" s="87"/>
      <c r="B56" s="90" t="s">
        <v>115</v>
      </c>
      <c r="C56" s="90" t="s">
        <v>1845</v>
      </c>
      <c r="D56" s="90" t="s">
        <v>1744</v>
      </c>
      <c r="E56" s="83" t="s">
        <v>1756</v>
      </c>
      <c r="F56" s="114" t="s">
        <v>64</v>
      </c>
      <c r="G56" s="115" t="s">
        <v>8</v>
      </c>
      <c r="H56" s="116">
        <v>75</v>
      </c>
      <c r="I56" s="111">
        <v>25837.811999999998</v>
      </c>
      <c r="J56" s="104">
        <f t="shared" si="1"/>
        <v>4909</v>
      </c>
      <c r="K56" s="104">
        <f t="shared" si="2"/>
        <v>30746.811999999998</v>
      </c>
      <c r="L56" s="112">
        <f t="shared" si="0"/>
        <v>2306010.9</v>
      </c>
      <c r="M56" s="113"/>
      <c r="N56" s="113">
        <f t="shared" si="3"/>
        <v>0</v>
      </c>
      <c r="O56" s="113">
        <f t="shared" si="4"/>
        <v>0</v>
      </c>
      <c r="P56" s="113">
        <f t="shared" si="5"/>
        <v>0</v>
      </c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</row>
    <row r="57" spans="1:28" ht="31.5" x14ac:dyDescent="0.25">
      <c r="A57" s="87"/>
      <c r="B57" s="90" t="s">
        <v>117</v>
      </c>
      <c r="C57" s="90" t="s">
        <v>1845</v>
      </c>
      <c r="D57" s="90" t="s">
        <v>1744</v>
      </c>
      <c r="E57" s="83" t="s">
        <v>1756</v>
      </c>
      <c r="F57" s="114" t="s">
        <v>1673</v>
      </c>
      <c r="G57" s="117" t="s">
        <v>17</v>
      </c>
      <c r="H57" s="118">
        <v>10</v>
      </c>
      <c r="I57" s="111">
        <v>496301</v>
      </c>
      <c r="J57" s="104">
        <f t="shared" si="1"/>
        <v>94297</v>
      </c>
      <c r="K57" s="104">
        <f t="shared" si="2"/>
        <v>590598</v>
      </c>
      <c r="L57" s="112">
        <f t="shared" si="0"/>
        <v>5905980</v>
      </c>
      <c r="M57" s="113"/>
      <c r="N57" s="113">
        <f t="shared" si="3"/>
        <v>0</v>
      </c>
      <c r="O57" s="113">
        <f t="shared" si="4"/>
        <v>0</v>
      </c>
      <c r="P57" s="113">
        <f t="shared" si="5"/>
        <v>0</v>
      </c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</row>
    <row r="58" spans="1:28" ht="31.5" x14ac:dyDescent="0.25">
      <c r="A58" s="87"/>
      <c r="B58" s="90" t="s">
        <v>119</v>
      </c>
      <c r="C58" s="90" t="s">
        <v>1845</v>
      </c>
      <c r="D58" s="90" t="s">
        <v>1744</v>
      </c>
      <c r="E58" s="83" t="s">
        <v>1756</v>
      </c>
      <c r="F58" s="114" t="s">
        <v>1674</v>
      </c>
      <c r="G58" s="117" t="s">
        <v>1461</v>
      </c>
      <c r="H58" s="118">
        <v>300</v>
      </c>
      <c r="I58" s="111">
        <v>7887.9525467326002</v>
      </c>
      <c r="J58" s="104">
        <f t="shared" si="1"/>
        <v>1499</v>
      </c>
      <c r="K58" s="104">
        <f t="shared" si="2"/>
        <v>9386.9525467326002</v>
      </c>
      <c r="L58" s="112">
        <f t="shared" si="0"/>
        <v>2816085.7640197799</v>
      </c>
      <c r="M58" s="113"/>
      <c r="N58" s="113">
        <f t="shared" si="3"/>
        <v>0</v>
      </c>
      <c r="O58" s="113">
        <f t="shared" si="4"/>
        <v>0</v>
      </c>
      <c r="P58" s="113">
        <f t="shared" si="5"/>
        <v>0</v>
      </c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</row>
    <row r="59" spans="1:28" ht="31.5" x14ac:dyDescent="0.25">
      <c r="A59" s="87"/>
      <c r="B59" s="90" t="s">
        <v>121</v>
      </c>
      <c r="C59" s="90" t="s">
        <v>1845</v>
      </c>
      <c r="D59" s="90" t="s">
        <v>1744</v>
      </c>
      <c r="E59" s="83" t="s">
        <v>1756</v>
      </c>
      <c r="F59" s="114" t="s">
        <v>1675</v>
      </c>
      <c r="G59" s="117" t="s">
        <v>17</v>
      </c>
      <c r="H59" s="118">
        <v>15</v>
      </c>
      <c r="I59" s="111">
        <v>503709.01368041901</v>
      </c>
      <c r="J59" s="104">
        <f t="shared" si="1"/>
        <v>95705</v>
      </c>
      <c r="K59" s="104">
        <f t="shared" si="2"/>
        <v>599414.01368041895</v>
      </c>
      <c r="L59" s="112">
        <f t="shared" si="0"/>
        <v>8991210.2052062843</v>
      </c>
      <c r="M59" s="113"/>
      <c r="N59" s="113">
        <f t="shared" si="3"/>
        <v>0</v>
      </c>
      <c r="O59" s="113">
        <f t="shared" si="4"/>
        <v>0</v>
      </c>
      <c r="P59" s="113">
        <f t="shared" si="5"/>
        <v>0</v>
      </c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</row>
    <row r="60" spans="1:28" ht="31.5" x14ac:dyDescent="0.25">
      <c r="A60" s="87"/>
      <c r="B60" s="90" t="s">
        <v>123</v>
      </c>
      <c r="C60" s="90" t="s">
        <v>1845</v>
      </c>
      <c r="D60" s="90" t="s">
        <v>1744</v>
      </c>
      <c r="E60" s="83" t="s">
        <v>1756</v>
      </c>
      <c r="F60" s="114" t="s">
        <v>1676</v>
      </c>
      <c r="G60" s="117" t="s">
        <v>8</v>
      </c>
      <c r="H60" s="118">
        <v>20</v>
      </c>
      <c r="I60" s="111">
        <v>100673.12000055199</v>
      </c>
      <c r="J60" s="104">
        <f t="shared" si="1"/>
        <v>19128</v>
      </c>
      <c r="K60" s="104">
        <f t="shared" si="2"/>
        <v>119801.12000055199</v>
      </c>
      <c r="L60" s="112">
        <f t="shared" si="0"/>
        <v>2396022.4000110398</v>
      </c>
      <c r="M60" s="113"/>
      <c r="N60" s="113">
        <f t="shared" si="3"/>
        <v>0</v>
      </c>
      <c r="O60" s="113">
        <f t="shared" si="4"/>
        <v>0</v>
      </c>
      <c r="P60" s="113">
        <f t="shared" si="5"/>
        <v>0</v>
      </c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</row>
    <row r="61" spans="1:28" ht="31.5" x14ac:dyDescent="0.25">
      <c r="A61" s="87"/>
      <c r="B61" s="90" t="s">
        <v>125</v>
      </c>
      <c r="C61" s="90" t="s">
        <v>1845</v>
      </c>
      <c r="D61" s="90" t="s">
        <v>1744</v>
      </c>
      <c r="E61" s="83" t="s">
        <v>1756</v>
      </c>
      <c r="F61" s="114" t="s">
        <v>1677</v>
      </c>
      <c r="G61" s="117" t="s">
        <v>8</v>
      </c>
      <c r="H61" s="118">
        <v>10</v>
      </c>
      <c r="I61" s="111">
        <v>129387.64184930301</v>
      </c>
      <c r="J61" s="104">
        <f t="shared" si="1"/>
        <v>24584</v>
      </c>
      <c r="K61" s="104">
        <f t="shared" si="2"/>
        <v>153971.64184930301</v>
      </c>
      <c r="L61" s="112">
        <f t="shared" si="0"/>
        <v>1539716.4184930301</v>
      </c>
      <c r="M61" s="113"/>
      <c r="N61" s="113">
        <f t="shared" si="3"/>
        <v>0</v>
      </c>
      <c r="O61" s="113">
        <f t="shared" si="4"/>
        <v>0</v>
      </c>
      <c r="P61" s="113">
        <f t="shared" si="5"/>
        <v>0</v>
      </c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</row>
    <row r="62" spans="1:28" ht="31.5" x14ac:dyDescent="0.25">
      <c r="A62" s="87"/>
      <c r="B62" s="90" t="s">
        <v>127</v>
      </c>
      <c r="C62" s="90" t="s">
        <v>1845</v>
      </c>
      <c r="D62" s="90" t="s">
        <v>1744</v>
      </c>
      <c r="E62" s="83" t="s">
        <v>1756</v>
      </c>
      <c r="F62" s="114" t="s">
        <v>1678</v>
      </c>
      <c r="G62" s="117" t="s">
        <v>8</v>
      </c>
      <c r="H62" s="118">
        <v>10</v>
      </c>
      <c r="I62" s="111">
        <v>158272.73701999901</v>
      </c>
      <c r="J62" s="104">
        <f t="shared" si="1"/>
        <v>30072</v>
      </c>
      <c r="K62" s="104">
        <f t="shared" si="2"/>
        <v>188344.73701999901</v>
      </c>
      <c r="L62" s="112">
        <f t="shared" si="0"/>
        <v>1883447.37019999</v>
      </c>
      <c r="M62" s="113"/>
      <c r="N62" s="113">
        <f t="shared" si="3"/>
        <v>0</v>
      </c>
      <c r="O62" s="113">
        <f t="shared" si="4"/>
        <v>0</v>
      </c>
      <c r="P62" s="113">
        <f t="shared" si="5"/>
        <v>0</v>
      </c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</row>
    <row r="63" spans="1:28" ht="31.5" x14ac:dyDescent="0.25">
      <c r="A63" s="87"/>
      <c r="B63" s="90" t="s">
        <v>129</v>
      </c>
      <c r="C63" s="90" t="s">
        <v>1845</v>
      </c>
      <c r="D63" s="90" t="s">
        <v>1744</v>
      </c>
      <c r="E63" s="83" t="s">
        <v>1756</v>
      </c>
      <c r="F63" s="114" t="s">
        <v>1679</v>
      </c>
      <c r="G63" s="117" t="s">
        <v>8</v>
      </c>
      <c r="H63" s="118">
        <v>60</v>
      </c>
      <c r="I63" s="111">
        <v>47055.257458735898</v>
      </c>
      <c r="J63" s="104">
        <f t="shared" si="1"/>
        <v>8940</v>
      </c>
      <c r="K63" s="104">
        <f t="shared" si="2"/>
        <v>55995.257458735898</v>
      </c>
      <c r="L63" s="112">
        <f t="shared" si="0"/>
        <v>3359715.4475241536</v>
      </c>
      <c r="M63" s="113"/>
      <c r="N63" s="113">
        <f t="shared" si="3"/>
        <v>0</v>
      </c>
      <c r="O63" s="113">
        <f t="shared" si="4"/>
        <v>0</v>
      </c>
      <c r="P63" s="113">
        <f t="shared" si="5"/>
        <v>0</v>
      </c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</row>
    <row r="64" spans="1:28" ht="31.5" x14ac:dyDescent="0.25">
      <c r="A64" s="87"/>
      <c r="B64" s="90" t="s">
        <v>131</v>
      </c>
      <c r="C64" s="90" t="s">
        <v>1845</v>
      </c>
      <c r="D64" s="90" t="s">
        <v>1744</v>
      </c>
      <c r="E64" s="83" t="s">
        <v>1756</v>
      </c>
      <c r="F64" s="114" t="s">
        <v>1680</v>
      </c>
      <c r="G64" s="117" t="s">
        <v>17</v>
      </c>
      <c r="H64" s="118">
        <v>10</v>
      </c>
      <c r="I64" s="111">
        <v>601916.08565582603</v>
      </c>
      <c r="J64" s="104">
        <f t="shared" si="1"/>
        <v>114364</v>
      </c>
      <c r="K64" s="104">
        <f t="shared" si="2"/>
        <v>716280.08565582603</v>
      </c>
      <c r="L64" s="112">
        <f t="shared" si="0"/>
        <v>7162800.8565582605</v>
      </c>
      <c r="M64" s="113"/>
      <c r="N64" s="113">
        <f t="shared" si="3"/>
        <v>0</v>
      </c>
      <c r="O64" s="113">
        <f t="shared" si="4"/>
        <v>0</v>
      </c>
      <c r="P64" s="113">
        <f t="shared" si="5"/>
        <v>0</v>
      </c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</row>
    <row r="65" spans="1:28" ht="31.5" x14ac:dyDescent="0.25">
      <c r="A65" s="87"/>
      <c r="B65" s="90" t="s">
        <v>133</v>
      </c>
      <c r="C65" s="90" t="s">
        <v>1845</v>
      </c>
      <c r="D65" s="90" t="s">
        <v>1744</v>
      </c>
      <c r="E65" s="83" t="s">
        <v>1756</v>
      </c>
      <c r="F65" s="114" t="s">
        <v>1681</v>
      </c>
      <c r="G65" s="117" t="s">
        <v>17</v>
      </c>
      <c r="H65" s="118">
        <v>10</v>
      </c>
      <c r="I65" s="111">
        <v>645015.06586611399</v>
      </c>
      <c r="J65" s="104">
        <f t="shared" si="1"/>
        <v>122553</v>
      </c>
      <c r="K65" s="104">
        <f t="shared" si="2"/>
        <v>767568.06586611399</v>
      </c>
      <c r="L65" s="112">
        <f t="shared" si="0"/>
        <v>7675680.6586611401</v>
      </c>
      <c r="M65" s="113"/>
      <c r="N65" s="113">
        <f t="shared" si="3"/>
        <v>0</v>
      </c>
      <c r="O65" s="113">
        <f t="shared" si="4"/>
        <v>0</v>
      </c>
      <c r="P65" s="113">
        <f t="shared" si="5"/>
        <v>0</v>
      </c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</row>
    <row r="66" spans="1:28" ht="31.5" x14ac:dyDescent="0.25">
      <c r="A66" s="87"/>
      <c r="B66" s="90" t="s">
        <v>135</v>
      </c>
      <c r="C66" s="90" t="s">
        <v>1845</v>
      </c>
      <c r="D66" s="90" t="s">
        <v>1744</v>
      </c>
      <c r="E66" s="83" t="s">
        <v>1756</v>
      </c>
      <c r="F66" s="114" t="s">
        <v>1682</v>
      </c>
      <c r="G66" s="117" t="s">
        <v>17</v>
      </c>
      <c r="H66" s="118">
        <v>10</v>
      </c>
      <c r="I66" s="111">
        <v>675604.37034684198</v>
      </c>
      <c r="J66" s="104">
        <f t="shared" si="1"/>
        <v>128365</v>
      </c>
      <c r="K66" s="104">
        <f t="shared" si="2"/>
        <v>803969.37034684198</v>
      </c>
      <c r="L66" s="112">
        <f t="shared" si="0"/>
        <v>8039693.7034684196</v>
      </c>
      <c r="M66" s="113"/>
      <c r="N66" s="113">
        <f t="shared" si="3"/>
        <v>0</v>
      </c>
      <c r="O66" s="113">
        <f t="shared" si="4"/>
        <v>0</v>
      </c>
      <c r="P66" s="113">
        <f t="shared" si="5"/>
        <v>0</v>
      </c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</row>
    <row r="67" spans="1:28" ht="31.5" x14ac:dyDescent="0.25">
      <c r="A67" s="87"/>
      <c r="B67" s="90" t="s">
        <v>137</v>
      </c>
      <c r="C67" s="90" t="s">
        <v>1845</v>
      </c>
      <c r="D67" s="90" t="s">
        <v>1744</v>
      </c>
      <c r="E67" s="83" t="s">
        <v>1756</v>
      </c>
      <c r="F67" s="114" t="s">
        <v>1683</v>
      </c>
      <c r="G67" s="117" t="s">
        <v>17</v>
      </c>
      <c r="H67" s="118">
        <v>10</v>
      </c>
      <c r="I67" s="111">
        <v>962971.17748672597</v>
      </c>
      <c r="J67" s="104">
        <f t="shared" si="1"/>
        <v>182965</v>
      </c>
      <c r="K67" s="104">
        <f t="shared" si="2"/>
        <v>1145936.1774867261</v>
      </c>
      <c r="L67" s="112">
        <f t="shared" si="0"/>
        <v>11459361.774867261</v>
      </c>
      <c r="M67" s="113"/>
      <c r="N67" s="113">
        <f t="shared" si="3"/>
        <v>0</v>
      </c>
      <c r="O67" s="113">
        <f t="shared" si="4"/>
        <v>0</v>
      </c>
      <c r="P67" s="113">
        <f t="shared" si="5"/>
        <v>0</v>
      </c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</row>
    <row r="68" spans="1:28" ht="31.5" x14ac:dyDescent="0.25">
      <c r="A68" s="87"/>
      <c r="B68" s="90" t="s">
        <v>139</v>
      </c>
      <c r="C68" s="90" t="s">
        <v>1845</v>
      </c>
      <c r="D68" s="90" t="s">
        <v>1744</v>
      </c>
      <c r="E68" s="83" t="s">
        <v>1756</v>
      </c>
      <c r="F68" s="114" t="s">
        <v>1684</v>
      </c>
      <c r="G68" s="117" t="s">
        <v>17</v>
      </c>
      <c r="H68" s="118">
        <v>10</v>
      </c>
      <c r="I68" s="111">
        <v>1036225.77337162</v>
      </c>
      <c r="J68" s="104">
        <f t="shared" si="1"/>
        <v>196883</v>
      </c>
      <c r="K68" s="104">
        <f t="shared" si="2"/>
        <v>1233108.7733716201</v>
      </c>
      <c r="L68" s="112">
        <f t="shared" ref="L68:L131" si="6">H68*K68</f>
        <v>12331087.733716201</v>
      </c>
      <c r="M68" s="113"/>
      <c r="N68" s="113">
        <f t="shared" si="3"/>
        <v>0</v>
      </c>
      <c r="O68" s="113">
        <f t="shared" si="4"/>
        <v>0</v>
      </c>
      <c r="P68" s="113">
        <f t="shared" si="5"/>
        <v>0</v>
      </c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</row>
    <row r="69" spans="1:28" ht="31.5" x14ac:dyDescent="0.25">
      <c r="A69" s="87"/>
      <c r="B69" s="90" t="s">
        <v>141</v>
      </c>
      <c r="C69" s="90" t="s">
        <v>1845</v>
      </c>
      <c r="D69" s="90" t="s">
        <v>1744</v>
      </c>
      <c r="E69" s="83" t="s">
        <v>1756</v>
      </c>
      <c r="F69" s="114" t="s">
        <v>1685</v>
      </c>
      <c r="G69" s="117" t="s">
        <v>17</v>
      </c>
      <c r="H69" s="118">
        <v>10</v>
      </c>
      <c r="I69" s="111">
        <v>989427.42530512495</v>
      </c>
      <c r="J69" s="104">
        <f t="shared" ref="J69:J132" si="7">ROUND(I69*0.19,0)</f>
        <v>187991</v>
      </c>
      <c r="K69" s="104">
        <f t="shared" ref="K69:K132" si="8">+I69+J69</f>
        <v>1177418.4253051248</v>
      </c>
      <c r="L69" s="112">
        <f t="shared" si="6"/>
        <v>11774184.253051247</v>
      </c>
      <c r="M69" s="113"/>
      <c r="N69" s="113">
        <f t="shared" ref="N69:N132" si="9">ROUND(M69*0.19,0)</f>
        <v>0</v>
      </c>
      <c r="O69" s="113">
        <f t="shared" ref="O69:O132" si="10">+N69+M69</f>
        <v>0</v>
      </c>
      <c r="P69" s="113">
        <f t="shared" ref="P69:P132" si="11">ROUND(+O69*H69,0)</f>
        <v>0</v>
      </c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</row>
    <row r="70" spans="1:28" ht="31.5" x14ac:dyDescent="0.25">
      <c r="A70" s="87"/>
      <c r="B70" s="90" t="s">
        <v>143</v>
      </c>
      <c r="C70" s="90" t="s">
        <v>1845</v>
      </c>
      <c r="D70" s="90" t="s">
        <v>1744</v>
      </c>
      <c r="E70" s="83" t="s">
        <v>1756</v>
      </c>
      <c r="F70" s="114" t="s">
        <v>1686</v>
      </c>
      <c r="G70" s="117" t="s">
        <v>17</v>
      </c>
      <c r="H70" s="118">
        <v>10</v>
      </c>
      <c r="I70" s="111">
        <v>1000228.8836867301</v>
      </c>
      <c r="J70" s="104">
        <f t="shared" si="7"/>
        <v>190043</v>
      </c>
      <c r="K70" s="104">
        <f t="shared" si="8"/>
        <v>1190271.8836867302</v>
      </c>
      <c r="L70" s="112">
        <f t="shared" si="6"/>
        <v>11902718.836867303</v>
      </c>
      <c r="M70" s="113"/>
      <c r="N70" s="113">
        <f t="shared" si="9"/>
        <v>0</v>
      </c>
      <c r="O70" s="113">
        <f t="shared" si="10"/>
        <v>0</v>
      </c>
      <c r="P70" s="113">
        <f t="shared" si="11"/>
        <v>0</v>
      </c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</row>
    <row r="71" spans="1:28" ht="31.5" x14ac:dyDescent="0.25">
      <c r="A71" s="87"/>
      <c r="B71" s="90" t="s">
        <v>145</v>
      </c>
      <c r="C71" s="90" t="s">
        <v>1845</v>
      </c>
      <c r="D71" s="90" t="s">
        <v>1744</v>
      </c>
      <c r="E71" s="83" t="s">
        <v>1756</v>
      </c>
      <c r="F71" s="114" t="s">
        <v>1687</v>
      </c>
      <c r="G71" s="117" t="s">
        <v>17</v>
      </c>
      <c r="H71" s="118">
        <v>10</v>
      </c>
      <c r="I71" s="111">
        <v>1066491.06017504</v>
      </c>
      <c r="J71" s="104">
        <f t="shared" si="7"/>
        <v>202633</v>
      </c>
      <c r="K71" s="104">
        <f t="shared" si="8"/>
        <v>1269124.06017504</v>
      </c>
      <c r="L71" s="112">
        <f t="shared" si="6"/>
        <v>12691240.6017504</v>
      </c>
      <c r="M71" s="113"/>
      <c r="N71" s="113">
        <f t="shared" si="9"/>
        <v>0</v>
      </c>
      <c r="O71" s="113">
        <f t="shared" si="10"/>
        <v>0</v>
      </c>
      <c r="P71" s="113">
        <f t="shared" si="11"/>
        <v>0</v>
      </c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</row>
    <row r="72" spans="1:28" ht="31.5" x14ac:dyDescent="0.25">
      <c r="A72" s="87"/>
      <c r="B72" s="90" t="s">
        <v>147</v>
      </c>
      <c r="C72" s="90" t="s">
        <v>1845</v>
      </c>
      <c r="D72" s="90" t="s">
        <v>1744</v>
      </c>
      <c r="E72" s="83" t="s">
        <v>1756</v>
      </c>
      <c r="F72" s="114" t="s">
        <v>1674</v>
      </c>
      <c r="G72" s="117" t="s">
        <v>1461</v>
      </c>
      <c r="H72" s="118">
        <v>200</v>
      </c>
      <c r="I72" s="111">
        <v>9500</v>
      </c>
      <c r="J72" s="104">
        <f t="shared" si="7"/>
        <v>1805</v>
      </c>
      <c r="K72" s="104">
        <f t="shared" si="8"/>
        <v>11305</v>
      </c>
      <c r="L72" s="112">
        <f t="shared" si="6"/>
        <v>2261000</v>
      </c>
      <c r="M72" s="113"/>
      <c r="N72" s="113">
        <f t="shared" si="9"/>
        <v>0</v>
      </c>
      <c r="O72" s="113">
        <f t="shared" si="10"/>
        <v>0</v>
      </c>
      <c r="P72" s="113">
        <f t="shared" si="11"/>
        <v>0</v>
      </c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</row>
    <row r="73" spans="1:28" ht="31.5" x14ac:dyDescent="0.25">
      <c r="A73" s="87"/>
      <c r="B73" s="90" t="s">
        <v>149</v>
      </c>
      <c r="C73" s="90" t="s">
        <v>1845</v>
      </c>
      <c r="D73" s="90" t="s">
        <v>1744</v>
      </c>
      <c r="E73" s="83" t="s">
        <v>1756</v>
      </c>
      <c r="F73" s="114" t="s">
        <v>1688</v>
      </c>
      <c r="G73" s="117" t="s">
        <v>1461</v>
      </c>
      <c r="H73" s="118">
        <v>200</v>
      </c>
      <c r="I73" s="111">
        <v>10787.0809665094</v>
      </c>
      <c r="J73" s="104">
        <f t="shared" si="7"/>
        <v>2050</v>
      </c>
      <c r="K73" s="104">
        <f t="shared" si="8"/>
        <v>12837.0809665094</v>
      </c>
      <c r="L73" s="112">
        <f t="shared" si="6"/>
        <v>2567416.1933018803</v>
      </c>
      <c r="M73" s="113"/>
      <c r="N73" s="113">
        <f t="shared" si="9"/>
        <v>0</v>
      </c>
      <c r="O73" s="113">
        <f t="shared" si="10"/>
        <v>0</v>
      </c>
      <c r="P73" s="113">
        <f t="shared" si="11"/>
        <v>0</v>
      </c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</row>
    <row r="74" spans="1:28" ht="31.5" x14ac:dyDescent="0.25">
      <c r="A74" s="87"/>
      <c r="B74" s="90" t="s">
        <v>151</v>
      </c>
      <c r="C74" s="90" t="s">
        <v>1845</v>
      </c>
      <c r="D74" s="90" t="s">
        <v>1744</v>
      </c>
      <c r="E74" s="83" t="s">
        <v>1756</v>
      </c>
      <c r="F74" s="114" t="s">
        <v>1689</v>
      </c>
      <c r="G74" s="117" t="s">
        <v>20</v>
      </c>
      <c r="H74" s="118">
        <v>300</v>
      </c>
      <c r="I74" s="111">
        <v>3728.1210094101102</v>
      </c>
      <c r="J74" s="104">
        <f t="shared" si="7"/>
        <v>708</v>
      </c>
      <c r="K74" s="104">
        <f t="shared" si="8"/>
        <v>4436.1210094101098</v>
      </c>
      <c r="L74" s="112">
        <f t="shared" si="6"/>
        <v>1330836.302823033</v>
      </c>
      <c r="M74" s="113"/>
      <c r="N74" s="113">
        <f t="shared" si="9"/>
        <v>0</v>
      </c>
      <c r="O74" s="113">
        <f t="shared" si="10"/>
        <v>0</v>
      </c>
      <c r="P74" s="113">
        <f t="shared" si="11"/>
        <v>0</v>
      </c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</row>
    <row r="75" spans="1:28" ht="31.5" x14ac:dyDescent="0.25">
      <c r="A75" s="87"/>
      <c r="B75" s="90" t="s">
        <v>153</v>
      </c>
      <c r="C75" s="90" t="s">
        <v>1845</v>
      </c>
      <c r="D75" s="90" t="s">
        <v>1744</v>
      </c>
      <c r="E75" s="83" t="s">
        <v>1756</v>
      </c>
      <c r="F75" s="114" t="s">
        <v>1690</v>
      </c>
      <c r="G75" s="117" t="s">
        <v>17</v>
      </c>
      <c r="H75" s="118">
        <v>6</v>
      </c>
      <c r="I75" s="111">
        <v>1383208.5297691999</v>
      </c>
      <c r="J75" s="104">
        <f t="shared" si="7"/>
        <v>262810</v>
      </c>
      <c r="K75" s="104">
        <f t="shared" si="8"/>
        <v>1646018.5297691999</v>
      </c>
      <c r="L75" s="112">
        <f t="shared" si="6"/>
        <v>9876111.1786151994</v>
      </c>
      <c r="M75" s="113"/>
      <c r="N75" s="113">
        <f t="shared" si="9"/>
        <v>0</v>
      </c>
      <c r="O75" s="113">
        <f t="shared" si="10"/>
        <v>0</v>
      </c>
      <c r="P75" s="113">
        <f t="shared" si="11"/>
        <v>0</v>
      </c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</row>
    <row r="76" spans="1:28" ht="31.5" x14ac:dyDescent="0.25">
      <c r="A76" s="87"/>
      <c r="B76" s="90" t="s">
        <v>155</v>
      </c>
      <c r="C76" s="90" t="s">
        <v>1845</v>
      </c>
      <c r="D76" s="90" t="s">
        <v>1744</v>
      </c>
      <c r="E76" s="83" t="s">
        <v>1756</v>
      </c>
      <c r="F76" s="114" t="s">
        <v>1691</v>
      </c>
      <c r="G76" s="117" t="s">
        <v>17</v>
      </c>
      <c r="H76" s="118">
        <v>8</v>
      </c>
      <c r="I76" s="111">
        <v>1523345.09571871</v>
      </c>
      <c r="J76" s="104">
        <f t="shared" si="7"/>
        <v>289436</v>
      </c>
      <c r="K76" s="104">
        <f t="shared" si="8"/>
        <v>1812781.09571871</v>
      </c>
      <c r="L76" s="112">
        <f t="shared" si="6"/>
        <v>14502248.76574968</v>
      </c>
      <c r="M76" s="113"/>
      <c r="N76" s="113">
        <f t="shared" si="9"/>
        <v>0</v>
      </c>
      <c r="O76" s="113">
        <f t="shared" si="10"/>
        <v>0</v>
      </c>
      <c r="P76" s="113">
        <f t="shared" si="11"/>
        <v>0</v>
      </c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</row>
    <row r="77" spans="1:28" ht="31.5" x14ac:dyDescent="0.25">
      <c r="A77" s="87"/>
      <c r="B77" s="90" t="s">
        <v>157</v>
      </c>
      <c r="C77" s="90" t="s">
        <v>1845</v>
      </c>
      <c r="D77" s="90" t="s">
        <v>1744</v>
      </c>
      <c r="E77" s="83" t="s">
        <v>1756</v>
      </c>
      <c r="F77" s="114" t="s">
        <v>1692</v>
      </c>
      <c r="G77" s="117" t="s">
        <v>17</v>
      </c>
      <c r="H77" s="118">
        <v>10</v>
      </c>
      <c r="I77" s="111">
        <v>1602717.5290643901</v>
      </c>
      <c r="J77" s="104">
        <f t="shared" si="7"/>
        <v>304516</v>
      </c>
      <c r="K77" s="104">
        <f t="shared" si="8"/>
        <v>1907233.5290643901</v>
      </c>
      <c r="L77" s="112">
        <f t="shared" si="6"/>
        <v>19072335.290643901</v>
      </c>
      <c r="M77" s="113"/>
      <c r="N77" s="113">
        <f t="shared" si="9"/>
        <v>0</v>
      </c>
      <c r="O77" s="113">
        <f t="shared" si="10"/>
        <v>0</v>
      </c>
      <c r="P77" s="113">
        <f t="shared" si="11"/>
        <v>0</v>
      </c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</row>
    <row r="78" spans="1:28" ht="31.5" x14ac:dyDescent="0.25">
      <c r="A78" s="87"/>
      <c r="B78" s="90" t="s">
        <v>159</v>
      </c>
      <c r="C78" s="90" t="s">
        <v>1845</v>
      </c>
      <c r="D78" s="90" t="s">
        <v>1744</v>
      </c>
      <c r="E78" s="83" t="s">
        <v>1756</v>
      </c>
      <c r="F78" s="114" t="s">
        <v>1693</v>
      </c>
      <c r="G78" s="117" t="s">
        <v>20</v>
      </c>
      <c r="H78" s="118">
        <v>200</v>
      </c>
      <c r="I78" s="111">
        <v>43223.198896431197</v>
      </c>
      <c r="J78" s="104">
        <f t="shared" si="7"/>
        <v>8212</v>
      </c>
      <c r="K78" s="104">
        <f t="shared" si="8"/>
        <v>51435.198896431197</v>
      </c>
      <c r="L78" s="112">
        <f t="shared" si="6"/>
        <v>10287039.779286239</v>
      </c>
      <c r="M78" s="113"/>
      <c r="N78" s="113">
        <f t="shared" si="9"/>
        <v>0</v>
      </c>
      <c r="O78" s="113">
        <f t="shared" si="10"/>
        <v>0</v>
      </c>
      <c r="P78" s="113">
        <f t="shared" si="11"/>
        <v>0</v>
      </c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</row>
    <row r="79" spans="1:28" ht="31.5" x14ac:dyDescent="0.25">
      <c r="A79" s="87"/>
      <c r="B79" s="90" t="s">
        <v>161</v>
      </c>
      <c r="C79" s="90" t="s">
        <v>1845</v>
      </c>
      <c r="D79" s="90" t="s">
        <v>1744</v>
      </c>
      <c r="E79" s="83" t="s">
        <v>1756</v>
      </c>
      <c r="F79" s="114" t="s">
        <v>1694</v>
      </c>
      <c r="G79" s="117" t="s">
        <v>20</v>
      </c>
      <c r="H79" s="118">
        <v>100</v>
      </c>
      <c r="I79" s="111">
        <v>59310.847510862302</v>
      </c>
      <c r="J79" s="104">
        <f t="shared" si="7"/>
        <v>11269</v>
      </c>
      <c r="K79" s="104">
        <f t="shared" si="8"/>
        <v>70579.84751086231</v>
      </c>
      <c r="L79" s="112">
        <f t="shared" si="6"/>
        <v>7057984.7510862313</v>
      </c>
      <c r="M79" s="113"/>
      <c r="N79" s="113">
        <f t="shared" si="9"/>
        <v>0</v>
      </c>
      <c r="O79" s="113">
        <f t="shared" si="10"/>
        <v>0</v>
      </c>
      <c r="P79" s="113">
        <f t="shared" si="11"/>
        <v>0</v>
      </c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</row>
    <row r="80" spans="1:28" ht="31.5" x14ac:dyDescent="0.25">
      <c r="A80" s="87"/>
      <c r="B80" s="90" t="s">
        <v>163</v>
      </c>
      <c r="C80" s="90" t="s">
        <v>1845</v>
      </c>
      <c r="D80" s="90" t="s">
        <v>1744</v>
      </c>
      <c r="E80" s="83" t="s">
        <v>1756</v>
      </c>
      <c r="F80" s="114" t="s">
        <v>1695</v>
      </c>
      <c r="G80" s="117" t="s">
        <v>17</v>
      </c>
      <c r="H80" s="118">
        <v>10</v>
      </c>
      <c r="I80" s="111">
        <v>1373553.51134559</v>
      </c>
      <c r="J80" s="104">
        <f t="shared" si="7"/>
        <v>260975</v>
      </c>
      <c r="K80" s="104">
        <f t="shared" si="8"/>
        <v>1634528.51134559</v>
      </c>
      <c r="L80" s="112">
        <f t="shared" si="6"/>
        <v>16345285.113455899</v>
      </c>
      <c r="M80" s="113"/>
      <c r="N80" s="113">
        <f t="shared" si="9"/>
        <v>0</v>
      </c>
      <c r="O80" s="113">
        <f t="shared" si="10"/>
        <v>0</v>
      </c>
      <c r="P80" s="113">
        <f t="shared" si="11"/>
        <v>0</v>
      </c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</row>
    <row r="81" spans="1:28" ht="31.5" x14ac:dyDescent="0.25">
      <c r="A81" s="87"/>
      <c r="B81" s="90" t="s">
        <v>165</v>
      </c>
      <c r="C81" s="90" t="s">
        <v>1845</v>
      </c>
      <c r="D81" s="90" t="s">
        <v>1744</v>
      </c>
      <c r="E81" s="83" t="s">
        <v>1756</v>
      </c>
      <c r="F81" s="114" t="s">
        <v>1696</v>
      </c>
      <c r="G81" s="117" t="s">
        <v>17</v>
      </c>
      <c r="H81" s="118">
        <v>10</v>
      </c>
      <c r="I81" s="111">
        <v>633473.14443194098</v>
      </c>
      <c r="J81" s="104">
        <f t="shared" si="7"/>
        <v>120360</v>
      </c>
      <c r="K81" s="104">
        <f t="shared" si="8"/>
        <v>753833.14443194098</v>
      </c>
      <c r="L81" s="112">
        <f t="shared" si="6"/>
        <v>7538331.4443194102</v>
      </c>
      <c r="M81" s="113"/>
      <c r="N81" s="113">
        <f t="shared" si="9"/>
        <v>0</v>
      </c>
      <c r="O81" s="113">
        <f t="shared" si="10"/>
        <v>0</v>
      </c>
      <c r="P81" s="113">
        <f t="shared" si="11"/>
        <v>0</v>
      </c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</row>
    <row r="82" spans="1:28" ht="31.5" x14ac:dyDescent="0.25">
      <c r="A82" s="87"/>
      <c r="B82" s="90" t="s">
        <v>167</v>
      </c>
      <c r="C82" s="90" t="s">
        <v>1845</v>
      </c>
      <c r="D82" s="90" t="s">
        <v>1744</v>
      </c>
      <c r="E82" s="83" t="s">
        <v>1756</v>
      </c>
      <c r="F82" s="114" t="s">
        <v>1697</v>
      </c>
      <c r="G82" s="117" t="s">
        <v>17</v>
      </c>
      <c r="H82" s="118">
        <v>10</v>
      </c>
      <c r="I82" s="111">
        <v>1460462.71380888</v>
      </c>
      <c r="J82" s="104">
        <f t="shared" si="7"/>
        <v>277488</v>
      </c>
      <c r="K82" s="104">
        <f t="shared" si="8"/>
        <v>1737950.71380888</v>
      </c>
      <c r="L82" s="112">
        <f t="shared" si="6"/>
        <v>17379507.1380888</v>
      </c>
      <c r="M82" s="113"/>
      <c r="N82" s="113">
        <f t="shared" si="9"/>
        <v>0</v>
      </c>
      <c r="O82" s="113">
        <f t="shared" si="10"/>
        <v>0</v>
      </c>
      <c r="P82" s="113">
        <f t="shared" si="11"/>
        <v>0</v>
      </c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</row>
    <row r="83" spans="1:28" ht="31.5" x14ac:dyDescent="0.25">
      <c r="A83" s="87"/>
      <c r="B83" s="90" t="s">
        <v>169</v>
      </c>
      <c r="C83" s="90" t="s">
        <v>1845</v>
      </c>
      <c r="D83" s="90" t="s">
        <v>1744</v>
      </c>
      <c r="E83" s="83" t="s">
        <v>1756</v>
      </c>
      <c r="F83" s="114" t="s">
        <v>1698</v>
      </c>
      <c r="G83" s="117" t="s">
        <v>8</v>
      </c>
      <c r="H83" s="118">
        <v>100</v>
      </c>
      <c r="I83" s="111">
        <v>108875.776214185</v>
      </c>
      <c r="J83" s="104">
        <f t="shared" si="7"/>
        <v>20686</v>
      </c>
      <c r="K83" s="104">
        <f t="shared" si="8"/>
        <v>129561.776214185</v>
      </c>
      <c r="L83" s="112">
        <f t="shared" si="6"/>
        <v>12956177.6214185</v>
      </c>
      <c r="M83" s="113"/>
      <c r="N83" s="113">
        <f t="shared" si="9"/>
        <v>0</v>
      </c>
      <c r="O83" s="113">
        <f t="shared" si="10"/>
        <v>0</v>
      </c>
      <c r="P83" s="113">
        <f t="shared" si="11"/>
        <v>0</v>
      </c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</row>
    <row r="84" spans="1:28" ht="31.5" x14ac:dyDescent="0.25">
      <c r="A84" s="87"/>
      <c r="B84" s="90" t="s">
        <v>171</v>
      </c>
      <c r="C84" s="90" t="s">
        <v>1845</v>
      </c>
      <c r="D84" s="90" t="s">
        <v>1744</v>
      </c>
      <c r="E84" s="83" t="s">
        <v>1756</v>
      </c>
      <c r="F84" s="114" t="s">
        <v>1699</v>
      </c>
      <c r="G84" s="117" t="s">
        <v>8</v>
      </c>
      <c r="H84" s="118">
        <v>60</v>
      </c>
      <c r="I84" s="111">
        <v>140218.71965938801</v>
      </c>
      <c r="J84" s="104">
        <f t="shared" si="7"/>
        <v>26642</v>
      </c>
      <c r="K84" s="104">
        <f t="shared" si="8"/>
        <v>166860.71965938801</v>
      </c>
      <c r="L84" s="112">
        <f t="shared" si="6"/>
        <v>10011643.17956328</v>
      </c>
      <c r="M84" s="113"/>
      <c r="N84" s="113">
        <f t="shared" si="9"/>
        <v>0</v>
      </c>
      <c r="O84" s="113">
        <f t="shared" si="10"/>
        <v>0</v>
      </c>
      <c r="P84" s="113">
        <f t="shared" si="11"/>
        <v>0</v>
      </c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</row>
    <row r="85" spans="1:28" ht="31.5" x14ac:dyDescent="0.25">
      <c r="A85" s="87"/>
      <c r="B85" s="90" t="s">
        <v>173</v>
      </c>
      <c r="C85" s="90" t="s">
        <v>1845</v>
      </c>
      <c r="D85" s="90" t="s">
        <v>1744</v>
      </c>
      <c r="E85" s="83" t="s">
        <v>1756</v>
      </c>
      <c r="F85" s="114" t="s">
        <v>1700</v>
      </c>
      <c r="G85" s="117" t="s">
        <v>8</v>
      </c>
      <c r="H85" s="118">
        <v>50</v>
      </c>
      <c r="I85" s="111">
        <v>157908.63903649099</v>
      </c>
      <c r="J85" s="104">
        <f t="shared" si="7"/>
        <v>30003</v>
      </c>
      <c r="K85" s="104">
        <f t="shared" si="8"/>
        <v>187911.63903649099</v>
      </c>
      <c r="L85" s="112">
        <f t="shared" si="6"/>
        <v>9395581.9518245496</v>
      </c>
      <c r="M85" s="113"/>
      <c r="N85" s="113">
        <f t="shared" si="9"/>
        <v>0</v>
      </c>
      <c r="O85" s="113">
        <f t="shared" si="10"/>
        <v>0</v>
      </c>
      <c r="P85" s="113">
        <f t="shared" si="11"/>
        <v>0</v>
      </c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</row>
    <row r="86" spans="1:28" ht="31.5" x14ac:dyDescent="0.25">
      <c r="A86" s="87"/>
      <c r="B86" s="90" t="s">
        <v>175</v>
      </c>
      <c r="C86" s="90" t="s">
        <v>1845</v>
      </c>
      <c r="D86" s="90" t="s">
        <v>1744</v>
      </c>
      <c r="E86" s="83" t="s">
        <v>1756</v>
      </c>
      <c r="F86" s="114" t="s">
        <v>1701</v>
      </c>
      <c r="G86" s="117" t="s">
        <v>8</v>
      </c>
      <c r="H86" s="118">
        <v>50</v>
      </c>
      <c r="I86" s="111">
        <v>196019.10791668101</v>
      </c>
      <c r="J86" s="104">
        <f t="shared" si="7"/>
        <v>37244</v>
      </c>
      <c r="K86" s="104">
        <f t="shared" si="8"/>
        <v>233263.10791668101</v>
      </c>
      <c r="L86" s="112">
        <f t="shared" si="6"/>
        <v>11663155.395834051</v>
      </c>
      <c r="M86" s="113"/>
      <c r="N86" s="113">
        <f t="shared" si="9"/>
        <v>0</v>
      </c>
      <c r="O86" s="113">
        <f t="shared" si="10"/>
        <v>0</v>
      </c>
      <c r="P86" s="113">
        <f t="shared" si="11"/>
        <v>0</v>
      </c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</row>
    <row r="87" spans="1:28" ht="31.5" x14ac:dyDescent="0.25">
      <c r="A87" s="87"/>
      <c r="B87" s="90" t="s">
        <v>177</v>
      </c>
      <c r="C87" s="90" t="s">
        <v>1845</v>
      </c>
      <c r="D87" s="90" t="s">
        <v>1744</v>
      </c>
      <c r="E87" s="83" t="s">
        <v>1756</v>
      </c>
      <c r="F87" s="114" t="s">
        <v>1702</v>
      </c>
      <c r="G87" s="117" t="s">
        <v>8</v>
      </c>
      <c r="H87" s="118">
        <v>50</v>
      </c>
      <c r="I87" s="111">
        <v>231194.62222448399</v>
      </c>
      <c r="J87" s="104">
        <f t="shared" si="7"/>
        <v>43927</v>
      </c>
      <c r="K87" s="104">
        <f t="shared" si="8"/>
        <v>275121.62222448399</v>
      </c>
      <c r="L87" s="112">
        <f t="shared" si="6"/>
        <v>13756081.111224199</v>
      </c>
      <c r="M87" s="113"/>
      <c r="N87" s="113">
        <f t="shared" si="9"/>
        <v>0</v>
      </c>
      <c r="O87" s="113">
        <f t="shared" si="10"/>
        <v>0</v>
      </c>
      <c r="P87" s="113">
        <f t="shared" si="11"/>
        <v>0</v>
      </c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</row>
    <row r="88" spans="1:28" ht="31.5" x14ac:dyDescent="0.25">
      <c r="A88" s="87"/>
      <c r="B88" s="90" t="s">
        <v>179</v>
      </c>
      <c r="C88" s="90" t="s">
        <v>1845</v>
      </c>
      <c r="D88" s="90" t="s">
        <v>1744</v>
      </c>
      <c r="E88" s="83" t="s">
        <v>1756</v>
      </c>
      <c r="F88" s="114" t="s">
        <v>1703</v>
      </c>
      <c r="G88" s="117" t="s">
        <v>8</v>
      </c>
      <c r="H88" s="118">
        <v>50</v>
      </c>
      <c r="I88" s="111">
        <v>261016.18731225299</v>
      </c>
      <c r="J88" s="104">
        <f t="shared" si="7"/>
        <v>49593</v>
      </c>
      <c r="K88" s="104">
        <f t="shared" si="8"/>
        <v>310609.18731225299</v>
      </c>
      <c r="L88" s="112">
        <f t="shared" si="6"/>
        <v>15530459.36561265</v>
      </c>
      <c r="M88" s="113"/>
      <c r="N88" s="113">
        <f t="shared" si="9"/>
        <v>0</v>
      </c>
      <c r="O88" s="113">
        <f t="shared" si="10"/>
        <v>0</v>
      </c>
      <c r="P88" s="113">
        <f t="shared" si="11"/>
        <v>0</v>
      </c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</row>
    <row r="89" spans="1:28" ht="31.5" x14ac:dyDescent="0.25">
      <c r="A89" s="87"/>
      <c r="B89" s="90" t="s">
        <v>181</v>
      </c>
      <c r="C89" s="90" t="s">
        <v>1845</v>
      </c>
      <c r="D89" s="90" t="s">
        <v>1744</v>
      </c>
      <c r="E89" s="83" t="s">
        <v>1756</v>
      </c>
      <c r="F89" s="114" t="s">
        <v>1704</v>
      </c>
      <c r="G89" s="117" t="s">
        <v>1462</v>
      </c>
      <c r="H89" s="118">
        <v>60</v>
      </c>
      <c r="I89" s="111">
        <v>21593.4228653262</v>
      </c>
      <c r="J89" s="104">
        <f t="shared" si="7"/>
        <v>4103</v>
      </c>
      <c r="K89" s="104">
        <f t="shared" si="8"/>
        <v>25696.4228653262</v>
      </c>
      <c r="L89" s="112">
        <f t="shared" si="6"/>
        <v>1541785.3719195719</v>
      </c>
      <c r="M89" s="113"/>
      <c r="N89" s="113">
        <f t="shared" si="9"/>
        <v>0</v>
      </c>
      <c r="O89" s="113">
        <f t="shared" si="10"/>
        <v>0</v>
      </c>
      <c r="P89" s="113">
        <f t="shared" si="11"/>
        <v>0</v>
      </c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</row>
    <row r="90" spans="1:28" ht="31.5" x14ac:dyDescent="0.25">
      <c r="A90" s="87"/>
      <c r="B90" s="90" t="s">
        <v>183</v>
      </c>
      <c r="C90" s="90" t="s">
        <v>1845</v>
      </c>
      <c r="D90" s="90" t="s">
        <v>1744</v>
      </c>
      <c r="E90" s="83" t="s">
        <v>1756</v>
      </c>
      <c r="F90" s="114" t="s">
        <v>1705</v>
      </c>
      <c r="G90" s="117" t="s">
        <v>1462</v>
      </c>
      <c r="H90" s="118">
        <v>60</v>
      </c>
      <c r="I90" s="111">
        <v>39799.0064110819</v>
      </c>
      <c r="J90" s="104">
        <f t="shared" si="7"/>
        <v>7562</v>
      </c>
      <c r="K90" s="104">
        <f t="shared" si="8"/>
        <v>47361.0064110819</v>
      </c>
      <c r="L90" s="112">
        <f t="shared" si="6"/>
        <v>2841660.3846649141</v>
      </c>
      <c r="M90" s="113"/>
      <c r="N90" s="113">
        <f t="shared" si="9"/>
        <v>0</v>
      </c>
      <c r="O90" s="113">
        <f t="shared" si="10"/>
        <v>0</v>
      </c>
      <c r="P90" s="113">
        <f t="shared" si="11"/>
        <v>0</v>
      </c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</row>
    <row r="91" spans="1:28" ht="31.5" x14ac:dyDescent="0.25">
      <c r="A91" s="87"/>
      <c r="B91" s="90" t="s">
        <v>185</v>
      </c>
      <c r="C91" s="90" t="s">
        <v>1845</v>
      </c>
      <c r="D91" s="90" t="s">
        <v>1744</v>
      </c>
      <c r="E91" s="83" t="s">
        <v>1756</v>
      </c>
      <c r="F91" s="114" t="s">
        <v>1706</v>
      </c>
      <c r="G91" s="117" t="s">
        <v>1462</v>
      </c>
      <c r="H91" s="118">
        <v>60</v>
      </c>
      <c r="I91" s="111">
        <v>36891.757449136399</v>
      </c>
      <c r="J91" s="104">
        <f t="shared" si="7"/>
        <v>7009</v>
      </c>
      <c r="K91" s="104">
        <f t="shared" si="8"/>
        <v>43900.757449136399</v>
      </c>
      <c r="L91" s="112">
        <f t="shared" si="6"/>
        <v>2634045.4469481842</v>
      </c>
      <c r="M91" s="113"/>
      <c r="N91" s="113">
        <f t="shared" si="9"/>
        <v>0</v>
      </c>
      <c r="O91" s="113">
        <f t="shared" si="10"/>
        <v>0</v>
      </c>
      <c r="P91" s="113">
        <f t="shared" si="11"/>
        <v>0</v>
      </c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</row>
    <row r="92" spans="1:28" ht="31.5" x14ac:dyDescent="0.25">
      <c r="A92" s="87"/>
      <c r="B92" s="90" t="s">
        <v>187</v>
      </c>
      <c r="C92" s="90" t="s">
        <v>1845</v>
      </c>
      <c r="D92" s="90" t="s">
        <v>1744</v>
      </c>
      <c r="E92" s="83" t="s">
        <v>1756</v>
      </c>
      <c r="F92" s="114" t="s">
        <v>1707</v>
      </c>
      <c r="G92" s="117" t="s">
        <v>1462</v>
      </c>
      <c r="H92" s="118">
        <v>60</v>
      </c>
      <c r="I92" s="111">
        <v>75992.232122721995</v>
      </c>
      <c r="J92" s="104">
        <f t="shared" si="7"/>
        <v>14439</v>
      </c>
      <c r="K92" s="104">
        <f t="shared" si="8"/>
        <v>90431.232122721995</v>
      </c>
      <c r="L92" s="112">
        <f t="shared" si="6"/>
        <v>5425873.9273633193</v>
      </c>
      <c r="M92" s="113"/>
      <c r="N92" s="113">
        <f t="shared" si="9"/>
        <v>0</v>
      </c>
      <c r="O92" s="113">
        <f t="shared" si="10"/>
        <v>0</v>
      </c>
      <c r="P92" s="113">
        <f t="shared" si="11"/>
        <v>0</v>
      </c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</row>
    <row r="93" spans="1:28" ht="31.5" x14ac:dyDescent="0.25">
      <c r="A93" s="87"/>
      <c r="B93" s="90" t="s">
        <v>189</v>
      </c>
      <c r="C93" s="90" t="s">
        <v>1845</v>
      </c>
      <c r="D93" s="90" t="s">
        <v>1744</v>
      </c>
      <c r="E93" s="83" t="s">
        <v>1756</v>
      </c>
      <c r="F93" s="114" t="s">
        <v>1708</v>
      </c>
      <c r="G93" s="117" t="s">
        <v>1462</v>
      </c>
      <c r="H93" s="118">
        <v>30</v>
      </c>
      <c r="I93" s="111">
        <v>101760.65540880599</v>
      </c>
      <c r="J93" s="104">
        <f t="shared" si="7"/>
        <v>19335</v>
      </c>
      <c r="K93" s="104">
        <f t="shared" si="8"/>
        <v>121095.65540880599</v>
      </c>
      <c r="L93" s="112">
        <f t="shared" si="6"/>
        <v>3632869.6622641799</v>
      </c>
      <c r="M93" s="113"/>
      <c r="N93" s="113">
        <f t="shared" si="9"/>
        <v>0</v>
      </c>
      <c r="O93" s="113">
        <f t="shared" si="10"/>
        <v>0</v>
      </c>
      <c r="P93" s="113">
        <f t="shared" si="11"/>
        <v>0</v>
      </c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</row>
    <row r="94" spans="1:28" ht="31.5" x14ac:dyDescent="0.25">
      <c r="A94" s="87"/>
      <c r="B94" s="90" t="s">
        <v>191</v>
      </c>
      <c r="C94" s="90" t="s">
        <v>1845</v>
      </c>
      <c r="D94" s="90" t="s">
        <v>1744</v>
      </c>
      <c r="E94" s="83" t="s">
        <v>1756</v>
      </c>
      <c r="F94" s="114" t="s">
        <v>1709</v>
      </c>
      <c r="G94" s="117" t="s">
        <v>1462</v>
      </c>
      <c r="H94" s="118">
        <v>40</v>
      </c>
      <c r="I94" s="111">
        <v>22121.3543703666</v>
      </c>
      <c r="J94" s="104">
        <f t="shared" si="7"/>
        <v>4203</v>
      </c>
      <c r="K94" s="104">
        <f t="shared" si="8"/>
        <v>26324.3543703666</v>
      </c>
      <c r="L94" s="112">
        <f t="shared" si="6"/>
        <v>1052974.1748146641</v>
      </c>
      <c r="M94" s="113"/>
      <c r="N94" s="113">
        <f t="shared" si="9"/>
        <v>0</v>
      </c>
      <c r="O94" s="113">
        <f t="shared" si="10"/>
        <v>0</v>
      </c>
      <c r="P94" s="113">
        <f t="shared" si="11"/>
        <v>0</v>
      </c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</row>
    <row r="95" spans="1:28" ht="31.5" x14ac:dyDescent="0.25">
      <c r="A95" s="87"/>
      <c r="B95" s="90" t="s">
        <v>193</v>
      </c>
      <c r="C95" s="90" t="s">
        <v>1845</v>
      </c>
      <c r="D95" s="90" t="s">
        <v>1744</v>
      </c>
      <c r="E95" s="83" t="s">
        <v>1756</v>
      </c>
      <c r="F95" s="114" t="s">
        <v>1710</v>
      </c>
      <c r="G95" s="117" t="s">
        <v>1462</v>
      </c>
      <c r="H95" s="118">
        <v>40</v>
      </c>
      <c r="I95" s="111">
        <v>28972.935929001302</v>
      </c>
      <c r="J95" s="104">
        <f t="shared" si="7"/>
        <v>5505</v>
      </c>
      <c r="K95" s="104">
        <f t="shared" si="8"/>
        <v>34477.935929001302</v>
      </c>
      <c r="L95" s="112">
        <f t="shared" si="6"/>
        <v>1379117.4371600521</v>
      </c>
      <c r="M95" s="113"/>
      <c r="N95" s="113">
        <f t="shared" si="9"/>
        <v>0</v>
      </c>
      <c r="O95" s="113">
        <f t="shared" si="10"/>
        <v>0</v>
      </c>
      <c r="P95" s="113">
        <f t="shared" si="11"/>
        <v>0</v>
      </c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</row>
    <row r="96" spans="1:28" ht="31.5" x14ac:dyDescent="0.25">
      <c r="A96" s="87"/>
      <c r="B96" s="90" t="s">
        <v>195</v>
      </c>
      <c r="C96" s="90" t="s">
        <v>1845</v>
      </c>
      <c r="D96" s="90" t="s">
        <v>1744</v>
      </c>
      <c r="E96" s="83" t="s">
        <v>1756</v>
      </c>
      <c r="F96" s="114" t="s">
        <v>66</v>
      </c>
      <c r="G96" s="115" t="s">
        <v>8</v>
      </c>
      <c r="H96" s="116">
        <v>400</v>
      </c>
      <c r="I96" s="111">
        <v>111985.692</v>
      </c>
      <c r="J96" s="104">
        <f t="shared" si="7"/>
        <v>21277</v>
      </c>
      <c r="K96" s="104">
        <f t="shared" si="8"/>
        <v>133262.69199999998</v>
      </c>
      <c r="L96" s="112">
        <f t="shared" si="6"/>
        <v>53305076.79999999</v>
      </c>
      <c r="M96" s="113"/>
      <c r="N96" s="113">
        <f t="shared" si="9"/>
        <v>0</v>
      </c>
      <c r="O96" s="113">
        <f t="shared" si="10"/>
        <v>0</v>
      </c>
      <c r="P96" s="113">
        <f t="shared" si="11"/>
        <v>0</v>
      </c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</row>
    <row r="97" spans="1:28" ht="31.5" x14ac:dyDescent="0.25">
      <c r="A97" s="87"/>
      <c r="B97" s="90" t="s">
        <v>197</v>
      </c>
      <c r="C97" s="90" t="s">
        <v>1845</v>
      </c>
      <c r="D97" s="90" t="s">
        <v>1744</v>
      </c>
      <c r="E97" s="83" t="s">
        <v>1756</v>
      </c>
      <c r="F97" s="114" t="s">
        <v>68</v>
      </c>
      <c r="G97" s="115" t="s">
        <v>8</v>
      </c>
      <c r="H97" s="116">
        <v>100</v>
      </c>
      <c r="I97" s="111">
        <v>111764.016</v>
      </c>
      <c r="J97" s="104">
        <f t="shared" si="7"/>
        <v>21235</v>
      </c>
      <c r="K97" s="104">
        <f t="shared" si="8"/>
        <v>132999.016</v>
      </c>
      <c r="L97" s="112">
        <f t="shared" si="6"/>
        <v>13299901.6</v>
      </c>
      <c r="M97" s="113"/>
      <c r="N97" s="113">
        <f t="shared" si="9"/>
        <v>0</v>
      </c>
      <c r="O97" s="113">
        <f t="shared" si="10"/>
        <v>0</v>
      </c>
      <c r="P97" s="113">
        <f t="shared" si="11"/>
        <v>0</v>
      </c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</row>
    <row r="98" spans="1:28" ht="60" customHeight="1" x14ac:dyDescent="0.25">
      <c r="A98" s="87"/>
      <c r="B98" s="90" t="s">
        <v>199</v>
      </c>
      <c r="C98" s="90" t="s">
        <v>1845</v>
      </c>
      <c r="D98" s="90" t="s">
        <v>1744</v>
      </c>
      <c r="E98" s="83" t="s">
        <v>1756</v>
      </c>
      <c r="F98" s="114" t="s">
        <v>70</v>
      </c>
      <c r="G98" s="115" t="s">
        <v>8</v>
      </c>
      <c r="H98" s="116">
        <v>200</v>
      </c>
      <c r="I98" s="111">
        <v>238192.5</v>
      </c>
      <c r="J98" s="104">
        <f t="shared" si="7"/>
        <v>45257</v>
      </c>
      <c r="K98" s="104">
        <f t="shared" si="8"/>
        <v>283449.5</v>
      </c>
      <c r="L98" s="112">
        <f t="shared" si="6"/>
        <v>56689900</v>
      </c>
      <c r="M98" s="113"/>
      <c r="N98" s="113">
        <f t="shared" si="9"/>
        <v>0</v>
      </c>
      <c r="O98" s="113">
        <f t="shared" si="10"/>
        <v>0</v>
      </c>
      <c r="P98" s="113">
        <f t="shared" si="11"/>
        <v>0</v>
      </c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</row>
    <row r="99" spans="1:28" ht="63" x14ac:dyDescent="0.25">
      <c r="A99" s="87"/>
      <c r="B99" s="90" t="s">
        <v>201</v>
      </c>
      <c r="C99" s="90" t="s">
        <v>1845</v>
      </c>
      <c r="D99" s="90" t="s">
        <v>1744</v>
      </c>
      <c r="E99" s="83" t="s">
        <v>1756</v>
      </c>
      <c r="F99" s="114" t="s">
        <v>72</v>
      </c>
      <c r="G99" s="115" t="s">
        <v>8</v>
      </c>
      <c r="H99" s="116">
        <v>100</v>
      </c>
      <c r="I99" s="111">
        <v>262532.08799999999</v>
      </c>
      <c r="J99" s="104">
        <f t="shared" si="7"/>
        <v>49881</v>
      </c>
      <c r="K99" s="104">
        <f t="shared" si="8"/>
        <v>312413.08799999999</v>
      </c>
      <c r="L99" s="112">
        <f t="shared" si="6"/>
        <v>31241308.799999997</v>
      </c>
      <c r="M99" s="113"/>
      <c r="N99" s="113">
        <f t="shared" si="9"/>
        <v>0</v>
      </c>
      <c r="O99" s="113">
        <f t="shared" si="10"/>
        <v>0</v>
      </c>
      <c r="P99" s="113">
        <f t="shared" si="11"/>
        <v>0</v>
      </c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</row>
    <row r="100" spans="1:28" ht="63" x14ac:dyDescent="0.25">
      <c r="A100" s="87"/>
      <c r="B100" s="90" t="s">
        <v>203</v>
      </c>
      <c r="C100" s="90" t="s">
        <v>1845</v>
      </c>
      <c r="D100" s="90" t="s">
        <v>1744</v>
      </c>
      <c r="E100" s="83" t="s">
        <v>1756</v>
      </c>
      <c r="F100" s="114" t="s">
        <v>74</v>
      </c>
      <c r="G100" s="115" t="s">
        <v>8</v>
      </c>
      <c r="H100" s="116">
        <v>100</v>
      </c>
      <c r="I100" s="111">
        <v>284806.70400000003</v>
      </c>
      <c r="J100" s="104">
        <f t="shared" si="7"/>
        <v>54113</v>
      </c>
      <c r="K100" s="104">
        <f t="shared" si="8"/>
        <v>338919.70400000003</v>
      </c>
      <c r="L100" s="112">
        <f t="shared" si="6"/>
        <v>33891970.400000006</v>
      </c>
      <c r="M100" s="113"/>
      <c r="N100" s="113">
        <f t="shared" si="9"/>
        <v>0</v>
      </c>
      <c r="O100" s="113">
        <f t="shared" si="10"/>
        <v>0</v>
      </c>
      <c r="P100" s="113">
        <f t="shared" si="11"/>
        <v>0</v>
      </c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</row>
    <row r="101" spans="1:28" ht="69.95" customHeight="1" x14ac:dyDescent="0.25">
      <c r="A101" s="87"/>
      <c r="B101" s="90" t="s">
        <v>205</v>
      </c>
      <c r="C101" s="90" t="s">
        <v>1845</v>
      </c>
      <c r="D101" s="90" t="s">
        <v>1744</v>
      </c>
      <c r="E101" s="83" t="s">
        <v>1756</v>
      </c>
      <c r="F101" s="114" t="s">
        <v>76</v>
      </c>
      <c r="G101" s="115" t="s">
        <v>8</v>
      </c>
      <c r="H101" s="116">
        <v>100</v>
      </c>
      <c r="I101" s="111">
        <v>227460.32399999999</v>
      </c>
      <c r="J101" s="104">
        <f t="shared" si="7"/>
        <v>43217</v>
      </c>
      <c r="K101" s="104">
        <f t="shared" si="8"/>
        <v>270677.32400000002</v>
      </c>
      <c r="L101" s="112">
        <f t="shared" si="6"/>
        <v>27067732.400000002</v>
      </c>
      <c r="M101" s="113"/>
      <c r="N101" s="113">
        <f t="shared" si="9"/>
        <v>0</v>
      </c>
      <c r="O101" s="113">
        <f t="shared" si="10"/>
        <v>0</v>
      </c>
      <c r="P101" s="113">
        <f t="shared" si="11"/>
        <v>0</v>
      </c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</row>
    <row r="102" spans="1:28" ht="68.099999999999994" customHeight="1" x14ac:dyDescent="0.25">
      <c r="A102" s="87"/>
      <c r="B102" s="90" t="s">
        <v>207</v>
      </c>
      <c r="C102" s="90" t="s">
        <v>1845</v>
      </c>
      <c r="D102" s="90" t="s">
        <v>1744</v>
      </c>
      <c r="E102" s="83" t="s">
        <v>1756</v>
      </c>
      <c r="F102" s="114" t="s">
        <v>78</v>
      </c>
      <c r="G102" s="115" t="s">
        <v>8</v>
      </c>
      <c r="H102" s="116">
        <v>40</v>
      </c>
      <c r="I102" s="111">
        <v>277203.10800000001</v>
      </c>
      <c r="J102" s="104">
        <f t="shared" si="7"/>
        <v>52669</v>
      </c>
      <c r="K102" s="104">
        <f t="shared" si="8"/>
        <v>329872.10800000001</v>
      </c>
      <c r="L102" s="112">
        <f t="shared" si="6"/>
        <v>13194884.32</v>
      </c>
      <c r="M102" s="113"/>
      <c r="N102" s="113">
        <f t="shared" si="9"/>
        <v>0</v>
      </c>
      <c r="O102" s="113">
        <f t="shared" si="10"/>
        <v>0</v>
      </c>
      <c r="P102" s="113">
        <f t="shared" si="11"/>
        <v>0</v>
      </c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</row>
    <row r="103" spans="1:28" ht="63" x14ac:dyDescent="0.25">
      <c r="A103" s="87"/>
      <c r="B103" s="90" t="s">
        <v>209</v>
      </c>
      <c r="C103" s="90" t="s">
        <v>1845</v>
      </c>
      <c r="D103" s="90" t="s">
        <v>1744</v>
      </c>
      <c r="E103" s="83" t="s">
        <v>1756</v>
      </c>
      <c r="F103" s="114" t="s">
        <v>80</v>
      </c>
      <c r="G103" s="115" t="s">
        <v>8</v>
      </c>
      <c r="H103" s="116">
        <v>40</v>
      </c>
      <c r="I103" s="111">
        <v>262532.08799999999</v>
      </c>
      <c r="J103" s="104">
        <f t="shared" si="7"/>
        <v>49881</v>
      </c>
      <c r="K103" s="104">
        <f t="shared" si="8"/>
        <v>312413.08799999999</v>
      </c>
      <c r="L103" s="112">
        <f t="shared" si="6"/>
        <v>12496523.52</v>
      </c>
      <c r="M103" s="113"/>
      <c r="N103" s="113">
        <f t="shared" si="9"/>
        <v>0</v>
      </c>
      <c r="O103" s="113">
        <f t="shared" si="10"/>
        <v>0</v>
      </c>
      <c r="P103" s="113">
        <f t="shared" si="11"/>
        <v>0</v>
      </c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</row>
    <row r="104" spans="1:28" ht="47.25" x14ac:dyDescent="0.25">
      <c r="A104" s="87"/>
      <c r="B104" s="90" t="s">
        <v>211</v>
      </c>
      <c r="C104" s="90" t="s">
        <v>1845</v>
      </c>
      <c r="D104" s="90" t="s">
        <v>1744</v>
      </c>
      <c r="E104" s="83" t="s">
        <v>1756</v>
      </c>
      <c r="F104" s="114" t="s">
        <v>82</v>
      </c>
      <c r="G104" s="115" t="s">
        <v>8</v>
      </c>
      <c r="H104" s="116">
        <v>60</v>
      </c>
      <c r="I104" s="111">
        <v>262532.08799999999</v>
      </c>
      <c r="J104" s="104">
        <f t="shared" si="7"/>
        <v>49881</v>
      </c>
      <c r="K104" s="104">
        <f t="shared" si="8"/>
        <v>312413.08799999999</v>
      </c>
      <c r="L104" s="112">
        <f t="shared" si="6"/>
        <v>18744785.280000001</v>
      </c>
      <c r="M104" s="113"/>
      <c r="N104" s="113">
        <f t="shared" si="9"/>
        <v>0</v>
      </c>
      <c r="O104" s="113">
        <f t="shared" si="10"/>
        <v>0</v>
      </c>
      <c r="P104" s="113">
        <f t="shared" si="11"/>
        <v>0</v>
      </c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</row>
    <row r="105" spans="1:28" ht="63" x14ac:dyDescent="0.25">
      <c r="A105" s="87"/>
      <c r="B105" s="90" t="s">
        <v>213</v>
      </c>
      <c r="C105" s="90" t="s">
        <v>1845</v>
      </c>
      <c r="D105" s="90" t="s">
        <v>1744</v>
      </c>
      <c r="E105" s="83" t="s">
        <v>1756</v>
      </c>
      <c r="F105" s="114" t="s">
        <v>84</v>
      </c>
      <c r="G105" s="115" t="s">
        <v>8</v>
      </c>
      <c r="H105" s="116">
        <v>50</v>
      </c>
      <c r="I105" s="111">
        <v>270117.12</v>
      </c>
      <c r="J105" s="104">
        <f t="shared" si="7"/>
        <v>51322</v>
      </c>
      <c r="K105" s="104">
        <f t="shared" si="8"/>
        <v>321439.12</v>
      </c>
      <c r="L105" s="112">
        <f t="shared" si="6"/>
        <v>16071956</v>
      </c>
      <c r="M105" s="113"/>
      <c r="N105" s="113">
        <f t="shared" si="9"/>
        <v>0</v>
      </c>
      <c r="O105" s="113">
        <f t="shared" si="10"/>
        <v>0</v>
      </c>
      <c r="P105" s="113">
        <f t="shared" si="11"/>
        <v>0</v>
      </c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</row>
    <row r="106" spans="1:28" ht="63" x14ac:dyDescent="0.25">
      <c r="A106" s="87"/>
      <c r="B106" s="90" t="s">
        <v>215</v>
      </c>
      <c r="C106" s="90" t="s">
        <v>1845</v>
      </c>
      <c r="D106" s="90" t="s">
        <v>1744</v>
      </c>
      <c r="E106" s="83" t="s">
        <v>1756</v>
      </c>
      <c r="F106" s="114" t="s">
        <v>86</v>
      </c>
      <c r="G106" s="115" t="s">
        <v>8</v>
      </c>
      <c r="H106" s="116">
        <v>30</v>
      </c>
      <c r="I106" s="111">
        <v>262532.08799999999</v>
      </c>
      <c r="J106" s="104">
        <f t="shared" si="7"/>
        <v>49881</v>
      </c>
      <c r="K106" s="104">
        <f t="shared" si="8"/>
        <v>312413.08799999999</v>
      </c>
      <c r="L106" s="112">
        <f t="shared" si="6"/>
        <v>9372392.6400000006</v>
      </c>
      <c r="M106" s="113"/>
      <c r="N106" s="113">
        <f t="shared" si="9"/>
        <v>0</v>
      </c>
      <c r="O106" s="113">
        <f t="shared" si="10"/>
        <v>0</v>
      </c>
      <c r="P106" s="113">
        <f t="shared" si="11"/>
        <v>0</v>
      </c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</row>
    <row r="107" spans="1:28" ht="63" x14ac:dyDescent="0.25">
      <c r="A107" s="87"/>
      <c r="B107" s="90" t="s">
        <v>216</v>
      </c>
      <c r="C107" s="90" t="s">
        <v>1845</v>
      </c>
      <c r="D107" s="90" t="s">
        <v>1744</v>
      </c>
      <c r="E107" s="83" t="s">
        <v>1756</v>
      </c>
      <c r="F107" s="114" t="s">
        <v>88</v>
      </c>
      <c r="G107" s="115" t="s">
        <v>8</v>
      </c>
      <c r="H107" s="116">
        <v>40</v>
      </c>
      <c r="I107" s="111">
        <v>277203.10800000001</v>
      </c>
      <c r="J107" s="104">
        <f t="shared" si="7"/>
        <v>52669</v>
      </c>
      <c r="K107" s="104">
        <f t="shared" si="8"/>
        <v>329872.10800000001</v>
      </c>
      <c r="L107" s="112">
        <f t="shared" si="6"/>
        <v>13194884.32</v>
      </c>
      <c r="M107" s="113"/>
      <c r="N107" s="113">
        <f t="shared" si="9"/>
        <v>0</v>
      </c>
      <c r="O107" s="113">
        <f t="shared" si="10"/>
        <v>0</v>
      </c>
      <c r="P107" s="113">
        <f t="shared" si="11"/>
        <v>0</v>
      </c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</row>
    <row r="108" spans="1:28" ht="47.25" x14ac:dyDescent="0.25">
      <c r="A108" s="87"/>
      <c r="B108" s="90" t="s">
        <v>218</v>
      </c>
      <c r="C108" s="90" t="s">
        <v>1845</v>
      </c>
      <c r="D108" s="90" t="s">
        <v>1744</v>
      </c>
      <c r="E108" s="83" t="s">
        <v>1756</v>
      </c>
      <c r="F108" s="114" t="s">
        <v>90</v>
      </c>
      <c r="G108" s="115" t="s">
        <v>8</v>
      </c>
      <c r="H108" s="116">
        <v>50</v>
      </c>
      <c r="I108" s="111">
        <v>262532.08799999999</v>
      </c>
      <c r="J108" s="104">
        <f t="shared" si="7"/>
        <v>49881</v>
      </c>
      <c r="K108" s="104">
        <f t="shared" si="8"/>
        <v>312413.08799999999</v>
      </c>
      <c r="L108" s="112">
        <f t="shared" si="6"/>
        <v>15620654.399999999</v>
      </c>
      <c r="M108" s="113"/>
      <c r="N108" s="113">
        <f t="shared" si="9"/>
        <v>0</v>
      </c>
      <c r="O108" s="113">
        <f t="shared" si="10"/>
        <v>0</v>
      </c>
      <c r="P108" s="113">
        <f t="shared" si="11"/>
        <v>0</v>
      </c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</row>
    <row r="109" spans="1:28" ht="63" x14ac:dyDescent="0.25">
      <c r="A109" s="87"/>
      <c r="B109" s="90" t="s">
        <v>220</v>
      </c>
      <c r="C109" s="90" t="s">
        <v>1845</v>
      </c>
      <c r="D109" s="90" t="s">
        <v>1744</v>
      </c>
      <c r="E109" s="83" t="s">
        <v>1756</v>
      </c>
      <c r="F109" s="114" t="s">
        <v>92</v>
      </c>
      <c r="G109" s="115" t="s">
        <v>8</v>
      </c>
      <c r="H109" s="116">
        <v>100</v>
      </c>
      <c r="I109" s="111">
        <v>262532.08799999999</v>
      </c>
      <c r="J109" s="104">
        <f t="shared" si="7"/>
        <v>49881</v>
      </c>
      <c r="K109" s="104">
        <f t="shared" si="8"/>
        <v>312413.08799999999</v>
      </c>
      <c r="L109" s="112">
        <f t="shared" si="6"/>
        <v>31241308.799999997</v>
      </c>
      <c r="M109" s="113"/>
      <c r="N109" s="113">
        <f t="shared" si="9"/>
        <v>0</v>
      </c>
      <c r="O109" s="113">
        <f t="shared" si="10"/>
        <v>0</v>
      </c>
      <c r="P109" s="113">
        <f t="shared" si="11"/>
        <v>0</v>
      </c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</row>
    <row r="110" spans="1:28" ht="31.5" x14ac:dyDescent="0.25">
      <c r="A110" s="87"/>
      <c r="B110" s="90" t="s">
        <v>222</v>
      </c>
      <c r="C110" s="90" t="s">
        <v>1845</v>
      </c>
      <c r="D110" s="90" t="s">
        <v>1744</v>
      </c>
      <c r="E110" s="83" t="s">
        <v>1756</v>
      </c>
      <c r="F110" s="114" t="s">
        <v>94</v>
      </c>
      <c r="G110" s="115" t="s">
        <v>20</v>
      </c>
      <c r="H110" s="116">
        <v>100</v>
      </c>
      <c r="I110" s="111">
        <v>68645.304000000004</v>
      </c>
      <c r="J110" s="104">
        <f t="shared" si="7"/>
        <v>13043</v>
      </c>
      <c r="K110" s="104">
        <f t="shared" si="8"/>
        <v>81688.304000000004</v>
      </c>
      <c r="L110" s="112">
        <f t="shared" si="6"/>
        <v>8168830.4000000004</v>
      </c>
      <c r="M110" s="113"/>
      <c r="N110" s="113">
        <f t="shared" si="9"/>
        <v>0</v>
      </c>
      <c r="O110" s="113">
        <f t="shared" si="10"/>
        <v>0</v>
      </c>
      <c r="P110" s="113">
        <f t="shared" si="11"/>
        <v>0</v>
      </c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</row>
    <row r="111" spans="1:28" ht="31.5" x14ac:dyDescent="0.25">
      <c r="A111" s="87"/>
      <c r="B111" s="90" t="s">
        <v>224</v>
      </c>
      <c r="C111" s="90" t="s">
        <v>1845</v>
      </c>
      <c r="D111" s="90" t="s">
        <v>1744</v>
      </c>
      <c r="E111" s="83" t="s">
        <v>1756</v>
      </c>
      <c r="F111" s="114" t="s">
        <v>96</v>
      </c>
      <c r="G111" s="115" t="s">
        <v>20</v>
      </c>
      <c r="H111" s="116">
        <v>200</v>
      </c>
      <c r="I111" s="111">
        <v>19997.795999999998</v>
      </c>
      <c r="J111" s="104">
        <f t="shared" si="7"/>
        <v>3800</v>
      </c>
      <c r="K111" s="104">
        <f t="shared" si="8"/>
        <v>23797.795999999998</v>
      </c>
      <c r="L111" s="112">
        <f t="shared" si="6"/>
        <v>4759559.1999999993</v>
      </c>
      <c r="M111" s="113"/>
      <c r="N111" s="113">
        <f t="shared" si="9"/>
        <v>0</v>
      </c>
      <c r="O111" s="113">
        <f t="shared" si="10"/>
        <v>0</v>
      </c>
      <c r="P111" s="113">
        <f t="shared" si="11"/>
        <v>0</v>
      </c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</row>
    <row r="112" spans="1:28" ht="29.1" customHeight="1" x14ac:dyDescent="0.25">
      <c r="A112" s="87"/>
      <c r="B112" s="90" t="s">
        <v>226</v>
      </c>
      <c r="C112" s="90" t="s">
        <v>1845</v>
      </c>
      <c r="D112" s="90" t="s">
        <v>1744</v>
      </c>
      <c r="E112" s="83" t="s">
        <v>1756</v>
      </c>
      <c r="F112" s="114" t="s">
        <v>98</v>
      </c>
      <c r="G112" s="115" t="s">
        <v>20</v>
      </c>
      <c r="H112" s="116">
        <v>40</v>
      </c>
      <c r="I112" s="111">
        <v>85600.788</v>
      </c>
      <c r="J112" s="104">
        <f t="shared" si="7"/>
        <v>16264</v>
      </c>
      <c r="K112" s="104">
        <f t="shared" si="8"/>
        <v>101864.788</v>
      </c>
      <c r="L112" s="112">
        <f t="shared" si="6"/>
        <v>4074591.52</v>
      </c>
      <c r="M112" s="113"/>
      <c r="N112" s="113">
        <f t="shared" si="9"/>
        <v>0</v>
      </c>
      <c r="O112" s="113">
        <f t="shared" si="10"/>
        <v>0</v>
      </c>
      <c r="P112" s="113">
        <f t="shared" si="11"/>
        <v>0</v>
      </c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</row>
    <row r="113" spans="1:28" ht="31.5" x14ac:dyDescent="0.25">
      <c r="A113" s="87"/>
      <c r="B113" s="90" t="s">
        <v>228</v>
      </c>
      <c r="C113" s="90" t="s">
        <v>1845</v>
      </c>
      <c r="D113" s="90" t="s">
        <v>1744</v>
      </c>
      <c r="E113" s="83" t="s">
        <v>1756</v>
      </c>
      <c r="F113" s="114" t="s">
        <v>100</v>
      </c>
      <c r="G113" s="115" t="s">
        <v>8</v>
      </c>
      <c r="H113" s="116">
        <v>500</v>
      </c>
      <c r="I113" s="111">
        <v>6194.9160000000002</v>
      </c>
      <c r="J113" s="104">
        <f t="shared" si="7"/>
        <v>1177</v>
      </c>
      <c r="K113" s="104">
        <f t="shared" si="8"/>
        <v>7371.9160000000002</v>
      </c>
      <c r="L113" s="112">
        <f t="shared" si="6"/>
        <v>3685958</v>
      </c>
      <c r="M113" s="113"/>
      <c r="N113" s="113">
        <f t="shared" si="9"/>
        <v>0</v>
      </c>
      <c r="O113" s="113">
        <f t="shared" si="10"/>
        <v>0</v>
      </c>
      <c r="P113" s="113">
        <f t="shared" si="11"/>
        <v>0</v>
      </c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</row>
    <row r="114" spans="1:28" ht="31.5" x14ac:dyDescent="0.25">
      <c r="A114" s="87"/>
      <c r="B114" s="90" t="s">
        <v>230</v>
      </c>
      <c r="C114" s="90" t="s">
        <v>1845</v>
      </c>
      <c r="D114" s="90" t="s">
        <v>1744</v>
      </c>
      <c r="E114" s="83" t="s">
        <v>1756</v>
      </c>
      <c r="F114" s="114" t="s">
        <v>102</v>
      </c>
      <c r="G114" s="115" t="s">
        <v>8</v>
      </c>
      <c r="H114" s="116">
        <v>500</v>
      </c>
      <c r="I114" s="111">
        <v>7674.576</v>
      </c>
      <c r="J114" s="104">
        <f t="shared" si="7"/>
        <v>1458</v>
      </c>
      <c r="K114" s="104">
        <f t="shared" si="8"/>
        <v>9132.5760000000009</v>
      </c>
      <c r="L114" s="112">
        <f t="shared" si="6"/>
        <v>4566288</v>
      </c>
      <c r="M114" s="113"/>
      <c r="N114" s="113">
        <f t="shared" si="9"/>
        <v>0</v>
      </c>
      <c r="O114" s="113">
        <f t="shared" si="10"/>
        <v>0</v>
      </c>
      <c r="P114" s="113">
        <f t="shared" si="11"/>
        <v>0</v>
      </c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</row>
    <row r="115" spans="1:28" ht="31.5" x14ac:dyDescent="0.25">
      <c r="A115" s="87"/>
      <c r="B115" s="90" t="s">
        <v>232</v>
      </c>
      <c r="C115" s="90" t="s">
        <v>1845</v>
      </c>
      <c r="D115" s="90" t="s">
        <v>1744</v>
      </c>
      <c r="E115" s="83" t="s">
        <v>1756</v>
      </c>
      <c r="F115" s="114" t="s">
        <v>104</v>
      </c>
      <c r="G115" s="115" t="s">
        <v>8</v>
      </c>
      <c r="H115" s="116">
        <v>300</v>
      </c>
      <c r="I115" s="111">
        <v>67526.004000000001</v>
      </c>
      <c r="J115" s="104">
        <f t="shared" si="7"/>
        <v>12830</v>
      </c>
      <c r="K115" s="104">
        <f t="shared" si="8"/>
        <v>80356.004000000001</v>
      </c>
      <c r="L115" s="112">
        <f t="shared" si="6"/>
        <v>24106801.199999999</v>
      </c>
      <c r="M115" s="113"/>
      <c r="N115" s="113">
        <f t="shared" si="9"/>
        <v>0</v>
      </c>
      <c r="O115" s="113">
        <f t="shared" si="10"/>
        <v>0</v>
      </c>
      <c r="P115" s="113">
        <f t="shared" si="11"/>
        <v>0</v>
      </c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</row>
    <row r="116" spans="1:28" ht="31.5" x14ac:dyDescent="0.25">
      <c r="A116" s="87"/>
      <c r="B116" s="90" t="s">
        <v>234</v>
      </c>
      <c r="C116" s="90" t="s">
        <v>1845</v>
      </c>
      <c r="D116" s="90" t="s">
        <v>1744</v>
      </c>
      <c r="E116" s="83" t="s">
        <v>1756</v>
      </c>
      <c r="F116" s="114" t="s">
        <v>106</v>
      </c>
      <c r="G116" s="115" t="s">
        <v>8</v>
      </c>
      <c r="H116" s="116">
        <v>300</v>
      </c>
      <c r="I116" s="111">
        <v>66379.403999999995</v>
      </c>
      <c r="J116" s="104">
        <f t="shared" si="7"/>
        <v>12612</v>
      </c>
      <c r="K116" s="104">
        <f t="shared" si="8"/>
        <v>78991.403999999995</v>
      </c>
      <c r="L116" s="112">
        <f t="shared" si="6"/>
        <v>23697421.199999999</v>
      </c>
      <c r="M116" s="113"/>
      <c r="N116" s="113">
        <f t="shared" si="9"/>
        <v>0</v>
      </c>
      <c r="O116" s="113">
        <f t="shared" si="10"/>
        <v>0</v>
      </c>
      <c r="P116" s="113">
        <f t="shared" si="11"/>
        <v>0</v>
      </c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</row>
    <row r="117" spans="1:28" ht="31.5" x14ac:dyDescent="0.25">
      <c r="A117" s="87"/>
      <c r="B117" s="90" t="s">
        <v>236</v>
      </c>
      <c r="C117" s="90" t="s">
        <v>1845</v>
      </c>
      <c r="D117" s="90" t="s">
        <v>1744</v>
      </c>
      <c r="E117" s="83" t="s">
        <v>1756</v>
      </c>
      <c r="F117" s="114" t="s">
        <v>108</v>
      </c>
      <c r="G117" s="115" t="s">
        <v>20</v>
      </c>
      <c r="H117" s="116">
        <v>150</v>
      </c>
      <c r="I117" s="111">
        <v>113568</v>
      </c>
      <c r="J117" s="104">
        <f t="shared" si="7"/>
        <v>21578</v>
      </c>
      <c r="K117" s="104">
        <f t="shared" si="8"/>
        <v>135146</v>
      </c>
      <c r="L117" s="112">
        <f t="shared" si="6"/>
        <v>20271900</v>
      </c>
      <c r="M117" s="113"/>
      <c r="N117" s="113">
        <f t="shared" si="9"/>
        <v>0</v>
      </c>
      <c r="O117" s="113">
        <f t="shared" si="10"/>
        <v>0</v>
      </c>
      <c r="P117" s="113">
        <f t="shared" si="11"/>
        <v>0</v>
      </c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</row>
    <row r="118" spans="1:28" ht="31.5" x14ac:dyDescent="0.25">
      <c r="A118" s="87"/>
      <c r="B118" s="90" t="s">
        <v>238</v>
      </c>
      <c r="C118" s="90" t="s">
        <v>1845</v>
      </c>
      <c r="D118" s="90" t="s">
        <v>1744</v>
      </c>
      <c r="E118" s="83" t="s">
        <v>1756</v>
      </c>
      <c r="F118" s="114" t="s">
        <v>110</v>
      </c>
      <c r="G118" s="115" t="s">
        <v>20</v>
      </c>
      <c r="H118" s="116">
        <v>100</v>
      </c>
      <c r="I118" s="111">
        <v>33367.152000000002</v>
      </c>
      <c r="J118" s="104">
        <f t="shared" si="7"/>
        <v>6340</v>
      </c>
      <c r="K118" s="104">
        <f t="shared" si="8"/>
        <v>39707.152000000002</v>
      </c>
      <c r="L118" s="112">
        <f t="shared" si="6"/>
        <v>3970715.2</v>
      </c>
      <c r="M118" s="113"/>
      <c r="N118" s="113">
        <f t="shared" si="9"/>
        <v>0</v>
      </c>
      <c r="O118" s="113">
        <f t="shared" si="10"/>
        <v>0</v>
      </c>
      <c r="P118" s="113">
        <f t="shared" si="11"/>
        <v>0</v>
      </c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</row>
    <row r="119" spans="1:28" ht="31.5" x14ac:dyDescent="0.25">
      <c r="A119" s="87"/>
      <c r="B119" s="90" t="s">
        <v>240</v>
      </c>
      <c r="C119" s="90" t="s">
        <v>1845</v>
      </c>
      <c r="D119" s="90" t="s">
        <v>1744</v>
      </c>
      <c r="E119" s="83" t="s">
        <v>1756</v>
      </c>
      <c r="F119" s="114" t="s">
        <v>112</v>
      </c>
      <c r="G119" s="115" t="s">
        <v>8</v>
      </c>
      <c r="H119" s="116">
        <v>100</v>
      </c>
      <c r="I119" s="111">
        <v>35229.012000000002</v>
      </c>
      <c r="J119" s="104">
        <f t="shared" si="7"/>
        <v>6694</v>
      </c>
      <c r="K119" s="104">
        <f t="shared" si="8"/>
        <v>41923.012000000002</v>
      </c>
      <c r="L119" s="112">
        <f t="shared" si="6"/>
        <v>4192301.2</v>
      </c>
      <c r="M119" s="113"/>
      <c r="N119" s="113">
        <f t="shared" si="9"/>
        <v>0</v>
      </c>
      <c r="O119" s="113">
        <f t="shared" si="10"/>
        <v>0</v>
      </c>
      <c r="P119" s="113">
        <f t="shared" si="11"/>
        <v>0</v>
      </c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</row>
    <row r="120" spans="1:28" ht="31.5" x14ac:dyDescent="0.25">
      <c r="A120" s="87"/>
      <c r="B120" s="90" t="s">
        <v>242</v>
      </c>
      <c r="C120" s="90" t="s">
        <v>1845</v>
      </c>
      <c r="D120" s="90" t="s">
        <v>1744</v>
      </c>
      <c r="E120" s="83" t="s">
        <v>1756</v>
      </c>
      <c r="F120" s="114" t="s">
        <v>114</v>
      </c>
      <c r="G120" s="115" t="s">
        <v>20</v>
      </c>
      <c r="H120" s="116">
        <v>200</v>
      </c>
      <c r="I120" s="111">
        <v>24691.212</v>
      </c>
      <c r="J120" s="104">
        <f t="shared" si="7"/>
        <v>4691</v>
      </c>
      <c r="K120" s="104">
        <f t="shared" si="8"/>
        <v>29382.212</v>
      </c>
      <c r="L120" s="112">
        <f t="shared" si="6"/>
        <v>5876442.4000000004</v>
      </c>
      <c r="M120" s="113"/>
      <c r="N120" s="113">
        <f t="shared" si="9"/>
        <v>0</v>
      </c>
      <c r="O120" s="113">
        <f t="shared" si="10"/>
        <v>0</v>
      </c>
      <c r="P120" s="113">
        <f t="shared" si="11"/>
        <v>0</v>
      </c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</row>
    <row r="121" spans="1:28" ht="31.5" x14ac:dyDescent="0.25">
      <c r="A121" s="87"/>
      <c r="B121" s="90" t="s">
        <v>244</v>
      </c>
      <c r="C121" s="90" t="s">
        <v>1845</v>
      </c>
      <c r="D121" s="90" t="s">
        <v>1744</v>
      </c>
      <c r="E121" s="83" t="s">
        <v>1756</v>
      </c>
      <c r="F121" s="114" t="s">
        <v>116</v>
      </c>
      <c r="G121" s="115" t="s">
        <v>20</v>
      </c>
      <c r="H121" s="116">
        <v>150</v>
      </c>
      <c r="I121" s="111">
        <v>50909.04</v>
      </c>
      <c r="J121" s="104">
        <f t="shared" si="7"/>
        <v>9673</v>
      </c>
      <c r="K121" s="104">
        <f t="shared" si="8"/>
        <v>60582.04</v>
      </c>
      <c r="L121" s="112">
        <f t="shared" si="6"/>
        <v>9087306</v>
      </c>
      <c r="M121" s="113"/>
      <c r="N121" s="113">
        <f t="shared" si="9"/>
        <v>0</v>
      </c>
      <c r="O121" s="113">
        <f t="shared" si="10"/>
        <v>0</v>
      </c>
      <c r="P121" s="113">
        <f t="shared" si="11"/>
        <v>0</v>
      </c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</row>
    <row r="122" spans="1:28" ht="31.5" x14ac:dyDescent="0.25">
      <c r="A122" s="87"/>
      <c r="B122" s="90" t="s">
        <v>246</v>
      </c>
      <c r="C122" s="90" t="s">
        <v>1845</v>
      </c>
      <c r="D122" s="90" t="s">
        <v>1744</v>
      </c>
      <c r="E122" s="83" t="s">
        <v>1756</v>
      </c>
      <c r="F122" s="114" t="s">
        <v>118</v>
      </c>
      <c r="G122" s="115" t="s">
        <v>20</v>
      </c>
      <c r="H122" s="116">
        <v>100</v>
      </c>
      <c r="I122" s="111">
        <v>64169.195999999996</v>
      </c>
      <c r="J122" s="104">
        <f t="shared" si="7"/>
        <v>12192</v>
      </c>
      <c r="K122" s="104">
        <f t="shared" si="8"/>
        <v>76361.195999999996</v>
      </c>
      <c r="L122" s="112">
        <f t="shared" si="6"/>
        <v>7636119.5999999996</v>
      </c>
      <c r="M122" s="113"/>
      <c r="N122" s="113">
        <f t="shared" si="9"/>
        <v>0</v>
      </c>
      <c r="O122" s="113">
        <f t="shared" si="10"/>
        <v>0</v>
      </c>
      <c r="P122" s="113">
        <f t="shared" si="11"/>
        <v>0</v>
      </c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</row>
    <row r="123" spans="1:28" ht="31.5" x14ac:dyDescent="0.25">
      <c r="A123" s="87"/>
      <c r="B123" s="90" t="s">
        <v>248</v>
      </c>
      <c r="C123" s="90" t="s">
        <v>1845</v>
      </c>
      <c r="D123" s="90" t="s">
        <v>1744</v>
      </c>
      <c r="E123" s="83" t="s">
        <v>1756</v>
      </c>
      <c r="F123" s="114" t="s">
        <v>120</v>
      </c>
      <c r="G123" s="115" t="s">
        <v>8</v>
      </c>
      <c r="H123" s="116">
        <v>400</v>
      </c>
      <c r="I123" s="111">
        <v>7674.576</v>
      </c>
      <c r="J123" s="104">
        <f t="shared" si="7"/>
        <v>1458</v>
      </c>
      <c r="K123" s="104">
        <f t="shared" si="8"/>
        <v>9132.5760000000009</v>
      </c>
      <c r="L123" s="112">
        <f t="shared" si="6"/>
        <v>3653030.4000000004</v>
      </c>
      <c r="M123" s="113"/>
      <c r="N123" s="113">
        <f t="shared" si="9"/>
        <v>0</v>
      </c>
      <c r="O123" s="113">
        <f t="shared" si="10"/>
        <v>0</v>
      </c>
      <c r="P123" s="113">
        <f t="shared" si="11"/>
        <v>0</v>
      </c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</row>
    <row r="124" spans="1:28" ht="47.25" x14ac:dyDescent="0.25">
      <c r="A124" s="87"/>
      <c r="B124" s="90" t="s">
        <v>250</v>
      </c>
      <c r="C124" s="90" t="s">
        <v>1845</v>
      </c>
      <c r="D124" s="90" t="s">
        <v>1744</v>
      </c>
      <c r="E124" s="83" t="s">
        <v>1756</v>
      </c>
      <c r="F124" s="114" t="s">
        <v>122</v>
      </c>
      <c r="G124" s="115" t="s">
        <v>8</v>
      </c>
      <c r="H124" s="116">
        <v>60</v>
      </c>
      <c r="I124" s="111">
        <v>138442.66800000001</v>
      </c>
      <c r="J124" s="104">
        <f t="shared" si="7"/>
        <v>26304</v>
      </c>
      <c r="K124" s="104">
        <f t="shared" si="8"/>
        <v>164746.66800000001</v>
      </c>
      <c r="L124" s="112">
        <f t="shared" si="6"/>
        <v>9884800.0800000001</v>
      </c>
      <c r="M124" s="113"/>
      <c r="N124" s="113">
        <f t="shared" si="9"/>
        <v>0</v>
      </c>
      <c r="O124" s="113">
        <f t="shared" si="10"/>
        <v>0</v>
      </c>
      <c r="P124" s="113">
        <f t="shared" si="11"/>
        <v>0</v>
      </c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</row>
    <row r="125" spans="1:28" ht="31.5" x14ac:dyDescent="0.25">
      <c r="A125" s="87"/>
      <c r="B125" s="90" t="s">
        <v>252</v>
      </c>
      <c r="C125" s="90" t="s">
        <v>1845</v>
      </c>
      <c r="D125" s="90" t="s">
        <v>1744</v>
      </c>
      <c r="E125" s="83" t="s">
        <v>1756</v>
      </c>
      <c r="F125" s="114" t="s">
        <v>124</v>
      </c>
      <c r="G125" s="115" t="s">
        <v>20</v>
      </c>
      <c r="H125" s="116">
        <v>400</v>
      </c>
      <c r="I125" s="111">
        <v>10807.523999999999</v>
      </c>
      <c r="J125" s="104">
        <f t="shared" si="7"/>
        <v>2053</v>
      </c>
      <c r="K125" s="104">
        <f t="shared" si="8"/>
        <v>12860.523999999999</v>
      </c>
      <c r="L125" s="112">
        <f t="shared" si="6"/>
        <v>5144209.5999999996</v>
      </c>
      <c r="M125" s="113"/>
      <c r="N125" s="113">
        <f t="shared" si="9"/>
        <v>0</v>
      </c>
      <c r="O125" s="113">
        <f t="shared" si="10"/>
        <v>0</v>
      </c>
      <c r="P125" s="113">
        <f t="shared" si="11"/>
        <v>0</v>
      </c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</row>
    <row r="126" spans="1:28" ht="31.5" x14ac:dyDescent="0.25">
      <c r="A126" s="87"/>
      <c r="B126" s="90" t="s">
        <v>254</v>
      </c>
      <c r="C126" s="90" t="s">
        <v>1845</v>
      </c>
      <c r="D126" s="90" t="s">
        <v>1744</v>
      </c>
      <c r="E126" s="83" t="s">
        <v>1756</v>
      </c>
      <c r="F126" s="114" t="s">
        <v>126</v>
      </c>
      <c r="G126" s="115" t="s">
        <v>20</v>
      </c>
      <c r="H126" s="116">
        <v>10</v>
      </c>
      <c r="I126" s="111">
        <v>336882</v>
      </c>
      <c r="J126" s="104">
        <f t="shared" si="7"/>
        <v>64008</v>
      </c>
      <c r="K126" s="104">
        <f t="shared" si="8"/>
        <v>400890</v>
      </c>
      <c r="L126" s="112">
        <f t="shared" si="6"/>
        <v>4008900</v>
      </c>
      <c r="M126" s="113"/>
      <c r="N126" s="113">
        <f t="shared" si="9"/>
        <v>0</v>
      </c>
      <c r="O126" s="113">
        <f t="shared" si="10"/>
        <v>0</v>
      </c>
      <c r="P126" s="113">
        <f t="shared" si="11"/>
        <v>0</v>
      </c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</row>
    <row r="127" spans="1:28" ht="31.5" x14ac:dyDescent="0.25">
      <c r="A127" s="87"/>
      <c r="B127" s="90" t="s">
        <v>256</v>
      </c>
      <c r="C127" s="90" t="s">
        <v>1845</v>
      </c>
      <c r="D127" s="90" t="s">
        <v>1744</v>
      </c>
      <c r="E127" s="83" t="s">
        <v>1756</v>
      </c>
      <c r="F127" s="114" t="s">
        <v>128</v>
      </c>
      <c r="G127" s="115" t="s">
        <v>8</v>
      </c>
      <c r="H127" s="116">
        <v>15</v>
      </c>
      <c r="I127" s="111">
        <v>227048.64</v>
      </c>
      <c r="J127" s="104">
        <f t="shared" si="7"/>
        <v>43139</v>
      </c>
      <c r="K127" s="104">
        <f t="shared" si="8"/>
        <v>270187.64</v>
      </c>
      <c r="L127" s="112">
        <f t="shared" si="6"/>
        <v>4052814.6</v>
      </c>
      <c r="M127" s="113"/>
      <c r="N127" s="113">
        <f t="shared" si="9"/>
        <v>0</v>
      </c>
      <c r="O127" s="113">
        <f t="shared" si="10"/>
        <v>0</v>
      </c>
      <c r="P127" s="113">
        <f t="shared" si="11"/>
        <v>0</v>
      </c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</row>
    <row r="128" spans="1:28" ht="31.5" x14ac:dyDescent="0.25">
      <c r="A128" s="87"/>
      <c r="B128" s="90" t="s">
        <v>258</v>
      </c>
      <c r="C128" s="90" t="s">
        <v>1845</v>
      </c>
      <c r="D128" s="90" t="s">
        <v>1744</v>
      </c>
      <c r="E128" s="83" t="s">
        <v>1756</v>
      </c>
      <c r="F128" s="114" t="s">
        <v>130</v>
      </c>
      <c r="G128" s="115" t="s">
        <v>8</v>
      </c>
      <c r="H128" s="116">
        <v>40</v>
      </c>
      <c r="I128" s="111">
        <v>58565.051999999996</v>
      </c>
      <c r="J128" s="104">
        <f t="shared" si="7"/>
        <v>11127</v>
      </c>
      <c r="K128" s="104">
        <f t="shared" si="8"/>
        <v>69692.051999999996</v>
      </c>
      <c r="L128" s="112">
        <f t="shared" si="6"/>
        <v>2787682.08</v>
      </c>
      <c r="M128" s="113"/>
      <c r="N128" s="113">
        <f t="shared" si="9"/>
        <v>0</v>
      </c>
      <c r="O128" s="113">
        <f t="shared" si="10"/>
        <v>0</v>
      </c>
      <c r="P128" s="113">
        <f t="shared" si="11"/>
        <v>0</v>
      </c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</row>
    <row r="129" spans="1:28" ht="31.5" x14ac:dyDescent="0.25">
      <c r="A129" s="87"/>
      <c r="B129" s="90" t="s">
        <v>259</v>
      </c>
      <c r="C129" s="90" t="s">
        <v>1845</v>
      </c>
      <c r="D129" s="90" t="s">
        <v>1744</v>
      </c>
      <c r="E129" s="83" t="s">
        <v>1756</v>
      </c>
      <c r="F129" s="114" t="s">
        <v>132</v>
      </c>
      <c r="G129" s="115" t="s">
        <v>8</v>
      </c>
      <c r="H129" s="116">
        <v>30</v>
      </c>
      <c r="I129" s="111">
        <v>109277.53200000001</v>
      </c>
      <c r="J129" s="104">
        <f t="shared" si="7"/>
        <v>20763</v>
      </c>
      <c r="K129" s="104">
        <f t="shared" si="8"/>
        <v>130040.53200000001</v>
      </c>
      <c r="L129" s="112">
        <f t="shared" si="6"/>
        <v>3901215.96</v>
      </c>
      <c r="M129" s="113"/>
      <c r="N129" s="113">
        <f t="shared" si="9"/>
        <v>0</v>
      </c>
      <c r="O129" s="113">
        <f t="shared" si="10"/>
        <v>0</v>
      </c>
      <c r="P129" s="113">
        <f t="shared" si="11"/>
        <v>0</v>
      </c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</row>
    <row r="130" spans="1:28" ht="31.5" x14ac:dyDescent="0.25">
      <c r="A130" s="87"/>
      <c r="B130" s="90" t="s">
        <v>260</v>
      </c>
      <c r="C130" s="90" t="s">
        <v>1845</v>
      </c>
      <c r="D130" s="90" t="s">
        <v>1744</v>
      </c>
      <c r="E130" s="83" t="s">
        <v>1756</v>
      </c>
      <c r="F130" s="114" t="s">
        <v>134</v>
      </c>
      <c r="G130" s="115" t="s">
        <v>8</v>
      </c>
      <c r="H130" s="116">
        <v>50</v>
      </c>
      <c r="I130" s="111">
        <v>160098.12</v>
      </c>
      <c r="J130" s="104">
        <f t="shared" si="7"/>
        <v>30419</v>
      </c>
      <c r="K130" s="104">
        <f t="shared" si="8"/>
        <v>190517.12</v>
      </c>
      <c r="L130" s="112">
        <f t="shared" si="6"/>
        <v>9525856</v>
      </c>
      <c r="M130" s="113"/>
      <c r="N130" s="113">
        <f t="shared" si="9"/>
        <v>0</v>
      </c>
      <c r="O130" s="113">
        <f t="shared" si="10"/>
        <v>0</v>
      </c>
      <c r="P130" s="113">
        <f t="shared" si="11"/>
        <v>0</v>
      </c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</row>
    <row r="131" spans="1:28" ht="31.5" x14ac:dyDescent="0.25">
      <c r="A131" s="87"/>
      <c r="B131" s="90" t="s">
        <v>262</v>
      </c>
      <c r="C131" s="90" t="s">
        <v>1845</v>
      </c>
      <c r="D131" s="90" t="s">
        <v>1744</v>
      </c>
      <c r="E131" s="83" t="s">
        <v>1756</v>
      </c>
      <c r="F131" s="114" t="s">
        <v>136</v>
      </c>
      <c r="G131" s="115" t="s">
        <v>8</v>
      </c>
      <c r="H131" s="116">
        <v>40</v>
      </c>
      <c r="I131" s="111">
        <v>141220.71600000001</v>
      </c>
      <c r="J131" s="104">
        <f t="shared" si="7"/>
        <v>26832</v>
      </c>
      <c r="K131" s="104">
        <f t="shared" si="8"/>
        <v>168052.71600000001</v>
      </c>
      <c r="L131" s="112">
        <f t="shared" si="6"/>
        <v>6722108.6400000006</v>
      </c>
      <c r="M131" s="113"/>
      <c r="N131" s="113">
        <f t="shared" si="9"/>
        <v>0</v>
      </c>
      <c r="O131" s="113">
        <f t="shared" si="10"/>
        <v>0</v>
      </c>
      <c r="P131" s="113">
        <f t="shared" si="11"/>
        <v>0</v>
      </c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</row>
    <row r="132" spans="1:28" ht="31.5" x14ac:dyDescent="0.25">
      <c r="A132" s="87"/>
      <c r="B132" s="90" t="s">
        <v>264</v>
      </c>
      <c r="C132" s="90" t="s">
        <v>1845</v>
      </c>
      <c r="D132" s="90" t="s">
        <v>1744</v>
      </c>
      <c r="E132" s="83" t="s">
        <v>1756</v>
      </c>
      <c r="F132" s="114" t="s">
        <v>138</v>
      </c>
      <c r="G132" s="115" t="s">
        <v>8</v>
      </c>
      <c r="H132" s="116">
        <v>30</v>
      </c>
      <c r="I132" s="111">
        <v>171318.42</v>
      </c>
      <c r="J132" s="104">
        <f t="shared" si="7"/>
        <v>32550</v>
      </c>
      <c r="K132" s="104">
        <f t="shared" si="8"/>
        <v>203868.42</v>
      </c>
      <c r="L132" s="112">
        <f t="shared" ref="L132:L195" si="12">H132*K132</f>
        <v>6116052.6000000006</v>
      </c>
      <c r="M132" s="113"/>
      <c r="N132" s="113">
        <f t="shared" si="9"/>
        <v>0</v>
      </c>
      <c r="O132" s="113">
        <f t="shared" si="10"/>
        <v>0</v>
      </c>
      <c r="P132" s="113">
        <f t="shared" si="11"/>
        <v>0</v>
      </c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</row>
    <row r="133" spans="1:28" ht="31.5" x14ac:dyDescent="0.25">
      <c r="A133" s="87"/>
      <c r="B133" s="90" t="s">
        <v>266</v>
      </c>
      <c r="C133" s="90" t="s">
        <v>1845</v>
      </c>
      <c r="D133" s="90" t="s">
        <v>1744</v>
      </c>
      <c r="E133" s="83" t="s">
        <v>1756</v>
      </c>
      <c r="F133" s="114" t="s">
        <v>140</v>
      </c>
      <c r="G133" s="115" t="s">
        <v>20</v>
      </c>
      <c r="H133" s="116">
        <v>90</v>
      </c>
      <c r="I133" s="111">
        <v>18354.335999999999</v>
      </c>
      <c r="J133" s="104">
        <f t="shared" ref="J133:J196" si="13">ROUND(I133*0.19,0)</f>
        <v>3487</v>
      </c>
      <c r="K133" s="104">
        <f t="shared" ref="K133:K196" si="14">+I133+J133</f>
        <v>21841.335999999999</v>
      </c>
      <c r="L133" s="112">
        <f t="shared" si="12"/>
        <v>1965720.24</v>
      </c>
      <c r="M133" s="113"/>
      <c r="N133" s="113">
        <f t="shared" ref="N133:N196" si="15">ROUND(M133*0.19,0)</f>
        <v>0</v>
      </c>
      <c r="O133" s="113">
        <f t="shared" ref="O133:O196" si="16">+N133+M133</f>
        <v>0</v>
      </c>
      <c r="P133" s="113">
        <f t="shared" ref="P133:P196" si="17">ROUND(+O133*H133,0)</f>
        <v>0</v>
      </c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</row>
    <row r="134" spans="1:28" ht="31.5" x14ac:dyDescent="0.25">
      <c r="A134" s="87"/>
      <c r="B134" s="90" t="s">
        <v>268</v>
      </c>
      <c r="C134" s="90" t="s">
        <v>1845</v>
      </c>
      <c r="D134" s="90" t="s">
        <v>1744</v>
      </c>
      <c r="E134" s="83" t="s">
        <v>1756</v>
      </c>
      <c r="F134" s="114" t="s">
        <v>142</v>
      </c>
      <c r="G134" s="115" t="s">
        <v>8</v>
      </c>
      <c r="H134" s="116">
        <v>80</v>
      </c>
      <c r="I134" s="111">
        <v>40791.660000000003</v>
      </c>
      <c r="J134" s="104">
        <f t="shared" si="13"/>
        <v>7750</v>
      </c>
      <c r="K134" s="104">
        <f t="shared" si="14"/>
        <v>48541.66</v>
      </c>
      <c r="L134" s="112">
        <f t="shared" si="12"/>
        <v>3883332.8000000003</v>
      </c>
      <c r="M134" s="113"/>
      <c r="N134" s="113">
        <f t="shared" si="15"/>
        <v>0</v>
      </c>
      <c r="O134" s="113">
        <f t="shared" si="16"/>
        <v>0</v>
      </c>
      <c r="P134" s="113">
        <f t="shared" si="17"/>
        <v>0</v>
      </c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</row>
    <row r="135" spans="1:28" ht="31.5" x14ac:dyDescent="0.25">
      <c r="A135" s="87"/>
      <c r="B135" s="90" t="s">
        <v>270</v>
      </c>
      <c r="C135" s="90" t="s">
        <v>1845</v>
      </c>
      <c r="D135" s="90" t="s">
        <v>1744</v>
      </c>
      <c r="E135" s="83" t="s">
        <v>1756</v>
      </c>
      <c r="F135" s="114" t="s">
        <v>144</v>
      </c>
      <c r="G135" s="115" t="s">
        <v>20</v>
      </c>
      <c r="H135" s="116">
        <v>250</v>
      </c>
      <c r="I135" s="111">
        <v>8482.655999999999</v>
      </c>
      <c r="J135" s="104">
        <f t="shared" si="13"/>
        <v>1612</v>
      </c>
      <c r="K135" s="104">
        <f t="shared" si="14"/>
        <v>10094.655999999999</v>
      </c>
      <c r="L135" s="112">
        <f t="shared" si="12"/>
        <v>2523663.9999999995</v>
      </c>
      <c r="M135" s="113"/>
      <c r="N135" s="113">
        <f t="shared" si="15"/>
        <v>0</v>
      </c>
      <c r="O135" s="113">
        <f t="shared" si="16"/>
        <v>0</v>
      </c>
      <c r="P135" s="113">
        <f t="shared" si="17"/>
        <v>0</v>
      </c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</row>
    <row r="136" spans="1:28" ht="31.5" x14ac:dyDescent="0.25">
      <c r="A136" s="87"/>
      <c r="B136" s="90" t="s">
        <v>272</v>
      </c>
      <c r="C136" s="90" t="s">
        <v>1845</v>
      </c>
      <c r="D136" s="90" t="s">
        <v>1744</v>
      </c>
      <c r="E136" s="83" t="s">
        <v>1756</v>
      </c>
      <c r="F136" s="114" t="s">
        <v>146</v>
      </c>
      <c r="G136" s="115" t="s">
        <v>20</v>
      </c>
      <c r="H136" s="116">
        <v>300</v>
      </c>
      <c r="I136" s="111">
        <v>15704.052</v>
      </c>
      <c r="J136" s="104">
        <f t="shared" si="13"/>
        <v>2984</v>
      </c>
      <c r="K136" s="104">
        <f t="shared" si="14"/>
        <v>18688.052</v>
      </c>
      <c r="L136" s="112">
        <f t="shared" si="12"/>
        <v>5606415.5999999996</v>
      </c>
      <c r="M136" s="113"/>
      <c r="N136" s="113">
        <f t="shared" si="15"/>
        <v>0</v>
      </c>
      <c r="O136" s="113">
        <f t="shared" si="16"/>
        <v>0</v>
      </c>
      <c r="P136" s="113">
        <f t="shared" si="17"/>
        <v>0</v>
      </c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</row>
    <row r="137" spans="1:28" ht="31.5" x14ac:dyDescent="0.25">
      <c r="A137" s="87"/>
      <c r="B137" s="90" t="s">
        <v>274</v>
      </c>
      <c r="C137" s="90" t="s">
        <v>1845</v>
      </c>
      <c r="D137" s="90" t="s">
        <v>1744</v>
      </c>
      <c r="E137" s="83" t="s">
        <v>1756</v>
      </c>
      <c r="F137" s="114" t="s">
        <v>148</v>
      </c>
      <c r="G137" s="115" t="s">
        <v>20</v>
      </c>
      <c r="H137" s="116">
        <v>200</v>
      </c>
      <c r="I137" s="111">
        <v>20533.968000000001</v>
      </c>
      <c r="J137" s="104">
        <f t="shared" si="13"/>
        <v>3901</v>
      </c>
      <c r="K137" s="104">
        <f t="shared" si="14"/>
        <v>24434.968000000001</v>
      </c>
      <c r="L137" s="112">
        <f t="shared" si="12"/>
        <v>4886993.6000000006</v>
      </c>
      <c r="M137" s="113"/>
      <c r="N137" s="113">
        <f t="shared" si="15"/>
        <v>0</v>
      </c>
      <c r="O137" s="113">
        <f t="shared" si="16"/>
        <v>0</v>
      </c>
      <c r="P137" s="113">
        <f t="shared" si="17"/>
        <v>0</v>
      </c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</row>
    <row r="138" spans="1:28" ht="31.5" x14ac:dyDescent="0.25">
      <c r="A138" s="87"/>
      <c r="B138" s="90" t="s">
        <v>276</v>
      </c>
      <c r="C138" s="90" t="s">
        <v>1845</v>
      </c>
      <c r="D138" s="90" t="s">
        <v>1744</v>
      </c>
      <c r="E138" s="83" t="s">
        <v>1756</v>
      </c>
      <c r="F138" s="114" t="s">
        <v>150</v>
      </c>
      <c r="G138" s="115" t="s">
        <v>20</v>
      </c>
      <c r="H138" s="116">
        <v>200</v>
      </c>
      <c r="I138" s="111">
        <v>52956.54</v>
      </c>
      <c r="J138" s="104">
        <f t="shared" si="13"/>
        <v>10062</v>
      </c>
      <c r="K138" s="104">
        <f t="shared" si="14"/>
        <v>63018.54</v>
      </c>
      <c r="L138" s="112">
        <f t="shared" si="12"/>
        <v>12603708</v>
      </c>
      <c r="M138" s="113"/>
      <c r="N138" s="113">
        <f t="shared" si="15"/>
        <v>0</v>
      </c>
      <c r="O138" s="113">
        <f t="shared" si="16"/>
        <v>0</v>
      </c>
      <c r="P138" s="113">
        <f t="shared" si="17"/>
        <v>0</v>
      </c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</row>
    <row r="139" spans="1:28" ht="35.1" customHeight="1" x14ac:dyDescent="0.25">
      <c r="A139" s="87"/>
      <c r="B139" s="90" t="s">
        <v>278</v>
      </c>
      <c r="C139" s="90" t="s">
        <v>1845</v>
      </c>
      <c r="D139" s="90" t="s">
        <v>1744</v>
      </c>
      <c r="E139" s="83" t="s">
        <v>1756</v>
      </c>
      <c r="F139" s="114" t="s">
        <v>152</v>
      </c>
      <c r="G139" s="115" t="s">
        <v>8</v>
      </c>
      <c r="H139" s="116">
        <v>500</v>
      </c>
      <c r="I139" s="111">
        <v>26973.491999999998</v>
      </c>
      <c r="J139" s="104">
        <f t="shared" si="13"/>
        <v>5125</v>
      </c>
      <c r="K139" s="104">
        <f t="shared" si="14"/>
        <v>32098.491999999998</v>
      </c>
      <c r="L139" s="112">
        <f t="shared" si="12"/>
        <v>16049246</v>
      </c>
      <c r="M139" s="113"/>
      <c r="N139" s="113">
        <f t="shared" si="15"/>
        <v>0</v>
      </c>
      <c r="O139" s="113">
        <f t="shared" si="16"/>
        <v>0</v>
      </c>
      <c r="P139" s="113">
        <f t="shared" si="17"/>
        <v>0</v>
      </c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</row>
    <row r="140" spans="1:28" ht="36" customHeight="1" x14ac:dyDescent="0.25">
      <c r="A140" s="87"/>
      <c r="B140" s="90" t="s">
        <v>280</v>
      </c>
      <c r="C140" s="90" t="s">
        <v>1845</v>
      </c>
      <c r="D140" s="90" t="s">
        <v>1744</v>
      </c>
      <c r="E140" s="83" t="s">
        <v>1756</v>
      </c>
      <c r="F140" s="114" t="s">
        <v>154</v>
      </c>
      <c r="G140" s="115" t="s">
        <v>20</v>
      </c>
      <c r="H140" s="116">
        <v>300</v>
      </c>
      <c r="I140" s="111">
        <v>8840.8320000000003</v>
      </c>
      <c r="J140" s="104">
        <f t="shared" si="13"/>
        <v>1680</v>
      </c>
      <c r="K140" s="104">
        <f t="shared" si="14"/>
        <v>10520.832</v>
      </c>
      <c r="L140" s="112">
        <f t="shared" si="12"/>
        <v>3156249.6</v>
      </c>
      <c r="M140" s="113"/>
      <c r="N140" s="113">
        <f t="shared" si="15"/>
        <v>0</v>
      </c>
      <c r="O140" s="113">
        <f t="shared" si="16"/>
        <v>0</v>
      </c>
      <c r="P140" s="113">
        <f t="shared" si="17"/>
        <v>0</v>
      </c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</row>
    <row r="141" spans="1:28" ht="31.5" x14ac:dyDescent="0.25">
      <c r="A141" s="87"/>
      <c r="B141" s="90" t="s">
        <v>282</v>
      </c>
      <c r="C141" s="90" t="s">
        <v>1845</v>
      </c>
      <c r="D141" s="90" t="s">
        <v>1744</v>
      </c>
      <c r="E141" s="83" t="s">
        <v>1756</v>
      </c>
      <c r="F141" s="114" t="s">
        <v>156</v>
      </c>
      <c r="G141" s="115" t="s">
        <v>8</v>
      </c>
      <c r="H141" s="116">
        <v>500</v>
      </c>
      <c r="I141" s="111">
        <v>19672.38</v>
      </c>
      <c r="J141" s="104">
        <f t="shared" si="13"/>
        <v>3738</v>
      </c>
      <c r="K141" s="104">
        <f t="shared" si="14"/>
        <v>23410.38</v>
      </c>
      <c r="L141" s="112">
        <f t="shared" si="12"/>
        <v>11705190</v>
      </c>
      <c r="M141" s="113"/>
      <c r="N141" s="113">
        <f t="shared" si="15"/>
        <v>0</v>
      </c>
      <c r="O141" s="113">
        <f t="shared" si="16"/>
        <v>0</v>
      </c>
      <c r="P141" s="113">
        <f t="shared" si="17"/>
        <v>0</v>
      </c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</row>
    <row r="142" spans="1:28" ht="31.5" x14ac:dyDescent="0.25">
      <c r="A142" s="87"/>
      <c r="B142" s="90" t="s">
        <v>284</v>
      </c>
      <c r="C142" s="90" t="s">
        <v>1845</v>
      </c>
      <c r="D142" s="90" t="s">
        <v>1744</v>
      </c>
      <c r="E142" s="83" t="s">
        <v>1756</v>
      </c>
      <c r="F142" s="114" t="s">
        <v>158</v>
      </c>
      <c r="G142" s="115" t="s">
        <v>8</v>
      </c>
      <c r="H142" s="116">
        <v>100</v>
      </c>
      <c r="I142" s="111">
        <v>25153.128000000001</v>
      </c>
      <c r="J142" s="104">
        <f t="shared" si="13"/>
        <v>4779</v>
      </c>
      <c r="K142" s="104">
        <f t="shared" si="14"/>
        <v>29932.128000000001</v>
      </c>
      <c r="L142" s="112">
        <f t="shared" si="12"/>
        <v>2993212.8000000003</v>
      </c>
      <c r="M142" s="113"/>
      <c r="N142" s="113">
        <f t="shared" si="15"/>
        <v>0</v>
      </c>
      <c r="O142" s="113">
        <f t="shared" si="16"/>
        <v>0</v>
      </c>
      <c r="P142" s="113">
        <f t="shared" si="17"/>
        <v>0</v>
      </c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</row>
    <row r="143" spans="1:28" ht="31.5" x14ac:dyDescent="0.25">
      <c r="A143" s="87"/>
      <c r="B143" s="90" t="s">
        <v>286</v>
      </c>
      <c r="C143" s="90" t="s">
        <v>1845</v>
      </c>
      <c r="D143" s="90" t="s">
        <v>1744</v>
      </c>
      <c r="E143" s="83" t="s">
        <v>1756</v>
      </c>
      <c r="F143" s="114" t="s">
        <v>160</v>
      </c>
      <c r="G143" s="115" t="s">
        <v>2</v>
      </c>
      <c r="H143" s="116">
        <v>60</v>
      </c>
      <c r="I143" s="111">
        <v>38961.468000000001</v>
      </c>
      <c r="J143" s="104">
        <f t="shared" si="13"/>
        <v>7403</v>
      </c>
      <c r="K143" s="104">
        <f t="shared" si="14"/>
        <v>46364.468000000001</v>
      </c>
      <c r="L143" s="112">
        <f t="shared" si="12"/>
        <v>2781868.08</v>
      </c>
      <c r="M143" s="113"/>
      <c r="N143" s="113">
        <f t="shared" si="15"/>
        <v>0</v>
      </c>
      <c r="O143" s="113">
        <f t="shared" si="16"/>
        <v>0</v>
      </c>
      <c r="P143" s="113">
        <f t="shared" si="17"/>
        <v>0</v>
      </c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</row>
    <row r="144" spans="1:28" ht="31.5" x14ac:dyDescent="0.25">
      <c r="A144" s="87"/>
      <c r="B144" s="90" t="s">
        <v>288</v>
      </c>
      <c r="C144" s="90" t="s">
        <v>1845</v>
      </c>
      <c r="D144" s="90" t="s">
        <v>1744</v>
      </c>
      <c r="E144" s="83" t="s">
        <v>1756</v>
      </c>
      <c r="F144" s="114" t="s">
        <v>162</v>
      </c>
      <c r="G144" s="115" t="s">
        <v>2</v>
      </c>
      <c r="H144" s="116">
        <v>100</v>
      </c>
      <c r="I144" s="111">
        <v>35064.120000000003</v>
      </c>
      <c r="J144" s="104">
        <f t="shared" si="13"/>
        <v>6662</v>
      </c>
      <c r="K144" s="104">
        <f t="shared" si="14"/>
        <v>41726.120000000003</v>
      </c>
      <c r="L144" s="112">
        <f t="shared" si="12"/>
        <v>4172612.0000000005</v>
      </c>
      <c r="M144" s="113"/>
      <c r="N144" s="113">
        <f t="shared" si="15"/>
        <v>0</v>
      </c>
      <c r="O144" s="113">
        <f t="shared" si="16"/>
        <v>0</v>
      </c>
      <c r="P144" s="113">
        <f t="shared" si="17"/>
        <v>0</v>
      </c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</row>
    <row r="145" spans="1:28" ht="31.5" x14ac:dyDescent="0.25">
      <c r="A145" s="87"/>
      <c r="B145" s="90" t="s">
        <v>290</v>
      </c>
      <c r="C145" s="90" t="s">
        <v>1845</v>
      </c>
      <c r="D145" s="90" t="s">
        <v>1744</v>
      </c>
      <c r="E145" s="83" t="s">
        <v>1756</v>
      </c>
      <c r="F145" s="114" t="s">
        <v>164</v>
      </c>
      <c r="G145" s="115" t="s">
        <v>2</v>
      </c>
      <c r="H145" s="116">
        <v>100</v>
      </c>
      <c r="I145" s="111">
        <v>19651.632000000001</v>
      </c>
      <c r="J145" s="104">
        <f t="shared" si="13"/>
        <v>3734</v>
      </c>
      <c r="K145" s="104">
        <f t="shared" si="14"/>
        <v>23385.632000000001</v>
      </c>
      <c r="L145" s="112">
        <f t="shared" si="12"/>
        <v>2338563.2000000002</v>
      </c>
      <c r="M145" s="113"/>
      <c r="N145" s="113">
        <f t="shared" si="15"/>
        <v>0</v>
      </c>
      <c r="O145" s="113">
        <f t="shared" si="16"/>
        <v>0</v>
      </c>
      <c r="P145" s="113">
        <f t="shared" si="17"/>
        <v>0</v>
      </c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</row>
    <row r="146" spans="1:28" ht="38.1" customHeight="1" x14ac:dyDescent="0.25">
      <c r="A146" s="87"/>
      <c r="B146" s="90" t="s">
        <v>292</v>
      </c>
      <c r="C146" s="90" t="s">
        <v>1845</v>
      </c>
      <c r="D146" s="90" t="s">
        <v>1744</v>
      </c>
      <c r="E146" s="83" t="s">
        <v>1756</v>
      </c>
      <c r="F146" s="114" t="s">
        <v>166</v>
      </c>
      <c r="G146" s="115" t="s">
        <v>2</v>
      </c>
      <c r="H146" s="116">
        <v>150</v>
      </c>
      <c r="I146" s="111">
        <v>17203.367999999999</v>
      </c>
      <c r="J146" s="104">
        <f t="shared" si="13"/>
        <v>3269</v>
      </c>
      <c r="K146" s="104">
        <f t="shared" si="14"/>
        <v>20472.367999999999</v>
      </c>
      <c r="L146" s="112">
        <f t="shared" si="12"/>
        <v>3070855.1999999997</v>
      </c>
      <c r="M146" s="113"/>
      <c r="N146" s="113">
        <f t="shared" si="15"/>
        <v>0</v>
      </c>
      <c r="O146" s="113">
        <f t="shared" si="16"/>
        <v>0</v>
      </c>
      <c r="P146" s="113">
        <f t="shared" si="17"/>
        <v>0</v>
      </c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</row>
    <row r="147" spans="1:28" ht="31.5" x14ac:dyDescent="0.25">
      <c r="A147" s="87"/>
      <c r="B147" s="90" t="s">
        <v>294</v>
      </c>
      <c r="C147" s="90" t="s">
        <v>1845</v>
      </c>
      <c r="D147" s="90" t="s">
        <v>1744</v>
      </c>
      <c r="E147" s="83" t="s">
        <v>1756</v>
      </c>
      <c r="F147" s="114" t="s">
        <v>168</v>
      </c>
      <c r="G147" s="115" t="s">
        <v>2</v>
      </c>
      <c r="H147" s="116">
        <v>80</v>
      </c>
      <c r="I147" s="111">
        <v>32480.448</v>
      </c>
      <c r="J147" s="104">
        <f t="shared" si="13"/>
        <v>6171</v>
      </c>
      <c r="K147" s="104">
        <f t="shared" si="14"/>
        <v>38651.448000000004</v>
      </c>
      <c r="L147" s="112">
        <f t="shared" si="12"/>
        <v>3092115.8400000003</v>
      </c>
      <c r="M147" s="113"/>
      <c r="N147" s="113">
        <f t="shared" si="15"/>
        <v>0</v>
      </c>
      <c r="O147" s="113">
        <f t="shared" si="16"/>
        <v>0</v>
      </c>
      <c r="P147" s="113">
        <f t="shared" si="17"/>
        <v>0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</row>
    <row r="148" spans="1:28" ht="31.5" x14ac:dyDescent="0.25">
      <c r="A148" s="87"/>
      <c r="B148" s="90" t="s">
        <v>296</v>
      </c>
      <c r="C148" s="90" t="s">
        <v>1845</v>
      </c>
      <c r="D148" s="90" t="s">
        <v>1744</v>
      </c>
      <c r="E148" s="83" t="s">
        <v>1756</v>
      </c>
      <c r="F148" s="114" t="s">
        <v>170</v>
      </c>
      <c r="G148" s="115" t="s">
        <v>20</v>
      </c>
      <c r="H148" s="116">
        <v>30</v>
      </c>
      <c r="I148" s="111">
        <v>72865.884000000005</v>
      </c>
      <c r="J148" s="104">
        <f t="shared" si="13"/>
        <v>13845</v>
      </c>
      <c r="K148" s="104">
        <f t="shared" si="14"/>
        <v>86710.884000000005</v>
      </c>
      <c r="L148" s="112">
        <f t="shared" si="12"/>
        <v>2601326.52</v>
      </c>
      <c r="M148" s="113"/>
      <c r="N148" s="113">
        <f t="shared" si="15"/>
        <v>0</v>
      </c>
      <c r="O148" s="113">
        <f t="shared" si="16"/>
        <v>0</v>
      </c>
      <c r="P148" s="113">
        <f t="shared" si="17"/>
        <v>0</v>
      </c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</row>
    <row r="149" spans="1:28" ht="63" x14ac:dyDescent="0.25">
      <c r="A149" s="87"/>
      <c r="B149" s="90" t="s">
        <v>298</v>
      </c>
      <c r="C149" s="90" t="s">
        <v>1845</v>
      </c>
      <c r="D149" s="90" t="s">
        <v>1744</v>
      </c>
      <c r="E149" s="83" t="s">
        <v>1756</v>
      </c>
      <c r="F149" s="114" t="s">
        <v>172</v>
      </c>
      <c r="G149" s="115" t="s">
        <v>20</v>
      </c>
      <c r="H149" s="116">
        <v>15</v>
      </c>
      <c r="I149" s="111">
        <v>88581.948000000004</v>
      </c>
      <c r="J149" s="104">
        <f t="shared" si="13"/>
        <v>16831</v>
      </c>
      <c r="K149" s="104">
        <f t="shared" si="14"/>
        <v>105412.948</v>
      </c>
      <c r="L149" s="112">
        <f t="shared" si="12"/>
        <v>1581194.22</v>
      </c>
      <c r="M149" s="113"/>
      <c r="N149" s="113">
        <f t="shared" si="15"/>
        <v>0</v>
      </c>
      <c r="O149" s="113">
        <f t="shared" si="16"/>
        <v>0</v>
      </c>
      <c r="P149" s="113">
        <f t="shared" si="17"/>
        <v>0</v>
      </c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</row>
    <row r="150" spans="1:28" ht="33" customHeight="1" x14ac:dyDescent="0.25">
      <c r="A150" s="87"/>
      <c r="B150" s="90" t="s">
        <v>300</v>
      </c>
      <c r="C150" s="90" t="s">
        <v>1845</v>
      </c>
      <c r="D150" s="90" t="s">
        <v>1744</v>
      </c>
      <c r="E150" s="83" t="s">
        <v>1756</v>
      </c>
      <c r="F150" s="114" t="s">
        <v>1445</v>
      </c>
      <c r="G150" s="117" t="s">
        <v>20</v>
      </c>
      <c r="H150" s="118">
        <v>50</v>
      </c>
      <c r="I150" s="111">
        <v>145049.26800000001</v>
      </c>
      <c r="J150" s="104">
        <f t="shared" si="13"/>
        <v>27559</v>
      </c>
      <c r="K150" s="104">
        <f t="shared" si="14"/>
        <v>172608.26800000001</v>
      </c>
      <c r="L150" s="112">
        <f t="shared" si="12"/>
        <v>8630413.4000000004</v>
      </c>
      <c r="M150" s="113"/>
      <c r="N150" s="113">
        <f t="shared" si="15"/>
        <v>0</v>
      </c>
      <c r="O150" s="113">
        <f t="shared" si="16"/>
        <v>0</v>
      </c>
      <c r="P150" s="113">
        <f t="shared" si="17"/>
        <v>0</v>
      </c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</row>
    <row r="151" spans="1:28" ht="31.5" x14ac:dyDescent="0.25">
      <c r="A151" s="87"/>
      <c r="B151" s="90" t="s">
        <v>302</v>
      </c>
      <c r="C151" s="90" t="s">
        <v>1845</v>
      </c>
      <c r="D151" s="90" t="s">
        <v>1744</v>
      </c>
      <c r="E151" s="83" t="s">
        <v>1756</v>
      </c>
      <c r="F151" s="114" t="s">
        <v>174</v>
      </c>
      <c r="G151" s="115" t="s">
        <v>20</v>
      </c>
      <c r="H151" s="116">
        <v>15</v>
      </c>
      <c r="I151" s="111">
        <v>734590.58400000003</v>
      </c>
      <c r="J151" s="104">
        <f t="shared" si="13"/>
        <v>139572</v>
      </c>
      <c r="K151" s="104">
        <f t="shared" si="14"/>
        <v>874162.58400000003</v>
      </c>
      <c r="L151" s="112">
        <f t="shared" si="12"/>
        <v>13112438.76</v>
      </c>
      <c r="M151" s="113"/>
      <c r="N151" s="113">
        <f t="shared" si="15"/>
        <v>0</v>
      </c>
      <c r="O151" s="113">
        <f t="shared" si="16"/>
        <v>0</v>
      </c>
      <c r="P151" s="113">
        <f t="shared" si="17"/>
        <v>0</v>
      </c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</row>
    <row r="152" spans="1:28" ht="47.25" x14ac:dyDescent="0.25">
      <c r="A152" s="87"/>
      <c r="B152" s="90" t="s">
        <v>304</v>
      </c>
      <c r="C152" s="90" t="s">
        <v>1845</v>
      </c>
      <c r="D152" s="90" t="s">
        <v>1744</v>
      </c>
      <c r="E152" s="83" t="s">
        <v>1756</v>
      </c>
      <c r="F152" s="114" t="s">
        <v>176</v>
      </c>
      <c r="G152" s="115" t="s">
        <v>20</v>
      </c>
      <c r="H152" s="116">
        <v>15</v>
      </c>
      <c r="I152" s="111">
        <v>1528756.32</v>
      </c>
      <c r="J152" s="104">
        <f t="shared" si="13"/>
        <v>290464</v>
      </c>
      <c r="K152" s="104">
        <f t="shared" si="14"/>
        <v>1819220.32</v>
      </c>
      <c r="L152" s="112">
        <f t="shared" si="12"/>
        <v>27288304.800000001</v>
      </c>
      <c r="M152" s="113"/>
      <c r="N152" s="113">
        <f t="shared" si="15"/>
        <v>0</v>
      </c>
      <c r="O152" s="113">
        <f t="shared" si="16"/>
        <v>0</v>
      </c>
      <c r="P152" s="113">
        <f t="shared" si="17"/>
        <v>0</v>
      </c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</row>
    <row r="153" spans="1:28" ht="31.5" x14ac:dyDescent="0.25">
      <c r="A153" s="87"/>
      <c r="B153" s="90" t="s">
        <v>306</v>
      </c>
      <c r="C153" s="90" t="s">
        <v>1845</v>
      </c>
      <c r="D153" s="90" t="s">
        <v>1744</v>
      </c>
      <c r="E153" s="83" t="s">
        <v>1756</v>
      </c>
      <c r="F153" s="114" t="s">
        <v>178</v>
      </c>
      <c r="G153" s="115" t="s">
        <v>2</v>
      </c>
      <c r="H153" s="116">
        <v>10</v>
      </c>
      <c r="I153" s="111">
        <v>515954.712</v>
      </c>
      <c r="J153" s="104">
        <f t="shared" si="13"/>
        <v>98031</v>
      </c>
      <c r="K153" s="104">
        <f t="shared" si="14"/>
        <v>613985.71200000006</v>
      </c>
      <c r="L153" s="112">
        <f t="shared" si="12"/>
        <v>6139857.120000001</v>
      </c>
      <c r="M153" s="113"/>
      <c r="N153" s="113">
        <f t="shared" si="15"/>
        <v>0</v>
      </c>
      <c r="O153" s="113">
        <f t="shared" si="16"/>
        <v>0</v>
      </c>
      <c r="P153" s="113">
        <f t="shared" si="17"/>
        <v>0</v>
      </c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</row>
    <row r="154" spans="1:28" ht="47.25" x14ac:dyDescent="0.25">
      <c r="A154" s="87"/>
      <c r="B154" s="90" t="s">
        <v>308</v>
      </c>
      <c r="C154" s="90" t="s">
        <v>1845</v>
      </c>
      <c r="D154" s="90" t="s">
        <v>1744</v>
      </c>
      <c r="E154" s="83" t="s">
        <v>1756</v>
      </c>
      <c r="F154" s="114" t="s">
        <v>180</v>
      </c>
      <c r="G154" s="115" t="s">
        <v>2</v>
      </c>
      <c r="H154" s="116">
        <v>15</v>
      </c>
      <c r="I154" s="111">
        <v>2810215.0439999998</v>
      </c>
      <c r="J154" s="104">
        <f t="shared" si="13"/>
        <v>533941</v>
      </c>
      <c r="K154" s="104">
        <f t="shared" si="14"/>
        <v>3344156.0439999998</v>
      </c>
      <c r="L154" s="112">
        <f t="shared" si="12"/>
        <v>50162340.659999996</v>
      </c>
      <c r="M154" s="113"/>
      <c r="N154" s="113">
        <f t="shared" si="15"/>
        <v>0</v>
      </c>
      <c r="O154" s="113">
        <f t="shared" si="16"/>
        <v>0</v>
      </c>
      <c r="P154" s="113">
        <f t="shared" si="17"/>
        <v>0</v>
      </c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</row>
    <row r="155" spans="1:28" ht="31.5" x14ac:dyDescent="0.25">
      <c r="A155" s="87"/>
      <c r="B155" s="90" t="s">
        <v>310</v>
      </c>
      <c r="C155" s="90" t="s">
        <v>1845</v>
      </c>
      <c r="D155" s="90" t="s">
        <v>1744</v>
      </c>
      <c r="E155" s="83" t="s">
        <v>1756</v>
      </c>
      <c r="F155" s="114" t="s">
        <v>182</v>
      </c>
      <c r="G155" s="115" t="s">
        <v>2</v>
      </c>
      <c r="H155" s="116">
        <v>8</v>
      </c>
      <c r="I155" s="111">
        <v>239188.40400000001</v>
      </c>
      <c r="J155" s="104">
        <f t="shared" si="13"/>
        <v>45446</v>
      </c>
      <c r="K155" s="104">
        <f t="shared" si="14"/>
        <v>284634.40399999998</v>
      </c>
      <c r="L155" s="112">
        <f t="shared" si="12"/>
        <v>2277075.2319999998</v>
      </c>
      <c r="M155" s="113"/>
      <c r="N155" s="113">
        <f t="shared" si="15"/>
        <v>0</v>
      </c>
      <c r="O155" s="113">
        <f t="shared" si="16"/>
        <v>0</v>
      </c>
      <c r="P155" s="113">
        <f t="shared" si="17"/>
        <v>0</v>
      </c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</row>
    <row r="156" spans="1:28" ht="31.5" x14ac:dyDescent="0.25">
      <c r="A156" s="87"/>
      <c r="B156" s="90" t="s">
        <v>312</v>
      </c>
      <c r="C156" s="90" t="s">
        <v>1845</v>
      </c>
      <c r="D156" s="90" t="s">
        <v>1744</v>
      </c>
      <c r="E156" s="83" t="s">
        <v>1756</v>
      </c>
      <c r="F156" s="114" t="s">
        <v>184</v>
      </c>
      <c r="G156" s="115" t="s">
        <v>2</v>
      </c>
      <c r="H156" s="116">
        <v>15</v>
      </c>
      <c r="I156" s="111">
        <v>394831.16399999999</v>
      </c>
      <c r="J156" s="104">
        <f t="shared" si="13"/>
        <v>75018</v>
      </c>
      <c r="K156" s="104">
        <f t="shared" si="14"/>
        <v>469849.16399999999</v>
      </c>
      <c r="L156" s="112">
        <f t="shared" si="12"/>
        <v>7047737.46</v>
      </c>
      <c r="M156" s="113"/>
      <c r="N156" s="113">
        <f t="shared" si="15"/>
        <v>0</v>
      </c>
      <c r="O156" s="113">
        <f t="shared" si="16"/>
        <v>0</v>
      </c>
      <c r="P156" s="113">
        <f t="shared" si="17"/>
        <v>0</v>
      </c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</row>
    <row r="157" spans="1:28" ht="47.25" x14ac:dyDescent="0.25">
      <c r="A157" s="87"/>
      <c r="B157" s="90" t="s">
        <v>314</v>
      </c>
      <c r="C157" s="90" t="s">
        <v>1845</v>
      </c>
      <c r="D157" s="90" t="s">
        <v>1744</v>
      </c>
      <c r="E157" s="83" t="s">
        <v>1756</v>
      </c>
      <c r="F157" s="114" t="s">
        <v>186</v>
      </c>
      <c r="G157" s="115" t="s">
        <v>20</v>
      </c>
      <c r="H157" s="116">
        <v>20</v>
      </c>
      <c r="I157" s="111">
        <v>294054.85200000001</v>
      </c>
      <c r="J157" s="104">
        <f t="shared" si="13"/>
        <v>55870</v>
      </c>
      <c r="K157" s="104">
        <f t="shared" si="14"/>
        <v>349924.85200000001</v>
      </c>
      <c r="L157" s="112">
        <f t="shared" si="12"/>
        <v>6998497.04</v>
      </c>
      <c r="M157" s="113"/>
      <c r="N157" s="113">
        <f t="shared" si="15"/>
        <v>0</v>
      </c>
      <c r="O157" s="113">
        <f t="shared" si="16"/>
        <v>0</v>
      </c>
      <c r="P157" s="113">
        <f t="shared" si="17"/>
        <v>0</v>
      </c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</row>
    <row r="158" spans="1:28" ht="31.5" x14ac:dyDescent="0.25">
      <c r="A158" s="87"/>
      <c r="B158" s="90" t="s">
        <v>316</v>
      </c>
      <c r="C158" s="90" t="s">
        <v>1845</v>
      </c>
      <c r="D158" s="90" t="s">
        <v>1744</v>
      </c>
      <c r="E158" s="83" t="s">
        <v>1756</v>
      </c>
      <c r="F158" s="114" t="s">
        <v>188</v>
      </c>
      <c r="G158" s="115" t="s">
        <v>8</v>
      </c>
      <c r="H158" s="116">
        <f>700</f>
        <v>700</v>
      </c>
      <c r="I158" s="111">
        <v>92537.172000000006</v>
      </c>
      <c r="J158" s="104">
        <f t="shared" si="13"/>
        <v>17582</v>
      </c>
      <c r="K158" s="104">
        <f t="shared" si="14"/>
        <v>110119.17200000001</v>
      </c>
      <c r="L158" s="112">
        <f t="shared" si="12"/>
        <v>77083420.400000006</v>
      </c>
      <c r="M158" s="113"/>
      <c r="N158" s="113">
        <f t="shared" si="15"/>
        <v>0</v>
      </c>
      <c r="O158" s="113">
        <f t="shared" si="16"/>
        <v>0</v>
      </c>
      <c r="P158" s="113">
        <f t="shared" si="17"/>
        <v>0</v>
      </c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</row>
    <row r="159" spans="1:28" ht="31.5" x14ac:dyDescent="0.25">
      <c r="A159" s="87"/>
      <c r="B159" s="90" t="s">
        <v>318</v>
      </c>
      <c r="C159" s="90" t="s">
        <v>1845</v>
      </c>
      <c r="D159" s="90" t="s">
        <v>1744</v>
      </c>
      <c r="E159" s="83" t="s">
        <v>1756</v>
      </c>
      <c r="F159" s="114" t="s">
        <v>190</v>
      </c>
      <c r="G159" s="115" t="s">
        <v>8</v>
      </c>
      <c r="H159" s="116">
        <v>200</v>
      </c>
      <c r="I159" s="111">
        <v>94068.156000000003</v>
      </c>
      <c r="J159" s="104">
        <f t="shared" si="13"/>
        <v>17873</v>
      </c>
      <c r="K159" s="104">
        <f t="shared" si="14"/>
        <v>111941.156</v>
      </c>
      <c r="L159" s="112">
        <f t="shared" si="12"/>
        <v>22388231.199999999</v>
      </c>
      <c r="M159" s="113"/>
      <c r="N159" s="113">
        <f t="shared" si="15"/>
        <v>0</v>
      </c>
      <c r="O159" s="113">
        <f t="shared" si="16"/>
        <v>0</v>
      </c>
      <c r="P159" s="113">
        <f t="shared" si="17"/>
        <v>0</v>
      </c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</row>
    <row r="160" spans="1:28" ht="31.5" x14ac:dyDescent="0.25">
      <c r="A160" s="87"/>
      <c r="B160" s="90" t="s">
        <v>320</v>
      </c>
      <c r="C160" s="90" t="s">
        <v>1845</v>
      </c>
      <c r="D160" s="90" t="s">
        <v>1744</v>
      </c>
      <c r="E160" s="83" t="s">
        <v>1756</v>
      </c>
      <c r="F160" s="114" t="s">
        <v>192</v>
      </c>
      <c r="G160" s="115" t="s">
        <v>2</v>
      </c>
      <c r="H160" s="116">
        <v>30</v>
      </c>
      <c r="I160" s="111">
        <v>58317.167999999998</v>
      </c>
      <c r="J160" s="104">
        <f t="shared" si="13"/>
        <v>11080</v>
      </c>
      <c r="K160" s="104">
        <f t="shared" si="14"/>
        <v>69397.168000000005</v>
      </c>
      <c r="L160" s="112">
        <f t="shared" si="12"/>
        <v>2081915.04</v>
      </c>
      <c r="M160" s="113"/>
      <c r="N160" s="113">
        <f t="shared" si="15"/>
        <v>0</v>
      </c>
      <c r="O160" s="113">
        <f t="shared" si="16"/>
        <v>0</v>
      </c>
      <c r="P160" s="113">
        <f t="shared" si="17"/>
        <v>0</v>
      </c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</row>
    <row r="161" spans="1:28" ht="31.5" x14ac:dyDescent="0.25">
      <c r="A161" s="87"/>
      <c r="B161" s="90" t="s">
        <v>322</v>
      </c>
      <c r="C161" s="90" t="s">
        <v>1845</v>
      </c>
      <c r="D161" s="90" t="s">
        <v>1744</v>
      </c>
      <c r="E161" s="83" t="s">
        <v>1756</v>
      </c>
      <c r="F161" s="114" t="s">
        <v>194</v>
      </c>
      <c r="G161" s="115" t="s">
        <v>2</v>
      </c>
      <c r="H161" s="116">
        <v>30</v>
      </c>
      <c r="I161" s="111">
        <v>48598.368000000002</v>
      </c>
      <c r="J161" s="104">
        <f t="shared" si="13"/>
        <v>9234</v>
      </c>
      <c r="K161" s="104">
        <f t="shared" si="14"/>
        <v>57832.368000000002</v>
      </c>
      <c r="L161" s="112">
        <f t="shared" si="12"/>
        <v>1734971.04</v>
      </c>
      <c r="M161" s="113"/>
      <c r="N161" s="113">
        <f t="shared" si="15"/>
        <v>0</v>
      </c>
      <c r="O161" s="113">
        <f t="shared" si="16"/>
        <v>0</v>
      </c>
      <c r="P161" s="113">
        <f t="shared" si="17"/>
        <v>0</v>
      </c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</row>
    <row r="162" spans="1:28" ht="31.5" x14ac:dyDescent="0.25">
      <c r="A162" s="87"/>
      <c r="B162" s="90" t="s">
        <v>324</v>
      </c>
      <c r="C162" s="90" t="s">
        <v>1845</v>
      </c>
      <c r="D162" s="90" t="s">
        <v>1744</v>
      </c>
      <c r="E162" s="83" t="s">
        <v>1756</v>
      </c>
      <c r="F162" s="114" t="s">
        <v>196</v>
      </c>
      <c r="G162" s="115" t="s">
        <v>2</v>
      </c>
      <c r="H162" s="116">
        <v>80</v>
      </c>
      <c r="I162" s="111">
        <v>56204.148000000001</v>
      </c>
      <c r="J162" s="104">
        <f t="shared" si="13"/>
        <v>10679</v>
      </c>
      <c r="K162" s="104">
        <f t="shared" si="14"/>
        <v>66883.148000000001</v>
      </c>
      <c r="L162" s="112">
        <f t="shared" si="12"/>
        <v>5350651.84</v>
      </c>
      <c r="M162" s="113"/>
      <c r="N162" s="113">
        <f t="shared" si="15"/>
        <v>0</v>
      </c>
      <c r="O162" s="113">
        <f t="shared" si="16"/>
        <v>0</v>
      </c>
      <c r="P162" s="113">
        <f t="shared" si="17"/>
        <v>0</v>
      </c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</row>
    <row r="163" spans="1:28" ht="31.5" x14ac:dyDescent="0.25">
      <c r="A163" s="87"/>
      <c r="B163" s="90" t="s">
        <v>326</v>
      </c>
      <c r="C163" s="90" t="s">
        <v>1845</v>
      </c>
      <c r="D163" s="90" t="s">
        <v>1744</v>
      </c>
      <c r="E163" s="83" t="s">
        <v>1756</v>
      </c>
      <c r="F163" s="114" t="s">
        <v>198</v>
      </c>
      <c r="G163" s="115" t="s">
        <v>2</v>
      </c>
      <c r="H163" s="116">
        <v>80</v>
      </c>
      <c r="I163" s="111">
        <v>31120.907999999999</v>
      </c>
      <c r="J163" s="104">
        <f t="shared" si="13"/>
        <v>5913</v>
      </c>
      <c r="K163" s="104">
        <f t="shared" si="14"/>
        <v>37033.907999999996</v>
      </c>
      <c r="L163" s="112">
        <f t="shared" si="12"/>
        <v>2962712.6399999997</v>
      </c>
      <c r="M163" s="113"/>
      <c r="N163" s="113">
        <f t="shared" si="15"/>
        <v>0</v>
      </c>
      <c r="O163" s="113">
        <f t="shared" si="16"/>
        <v>0</v>
      </c>
      <c r="P163" s="113">
        <f t="shared" si="17"/>
        <v>0</v>
      </c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</row>
    <row r="164" spans="1:28" ht="47.25" x14ac:dyDescent="0.25">
      <c r="A164" s="87"/>
      <c r="B164" s="90" t="s">
        <v>328</v>
      </c>
      <c r="C164" s="90" t="s">
        <v>1845</v>
      </c>
      <c r="D164" s="90" t="s">
        <v>1744</v>
      </c>
      <c r="E164" s="83" t="s">
        <v>1756</v>
      </c>
      <c r="F164" s="114" t="s">
        <v>200</v>
      </c>
      <c r="G164" s="115" t="s">
        <v>8</v>
      </c>
      <c r="H164" s="116">
        <v>30</v>
      </c>
      <c r="I164" s="111">
        <v>148929.144</v>
      </c>
      <c r="J164" s="104">
        <f t="shared" si="13"/>
        <v>28297</v>
      </c>
      <c r="K164" s="104">
        <f t="shared" si="14"/>
        <v>177226.144</v>
      </c>
      <c r="L164" s="112">
        <f t="shared" si="12"/>
        <v>5316784.32</v>
      </c>
      <c r="M164" s="113"/>
      <c r="N164" s="113">
        <f t="shared" si="15"/>
        <v>0</v>
      </c>
      <c r="O164" s="113">
        <f t="shared" si="16"/>
        <v>0</v>
      </c>
      <c r="P164" s="113">
        <f t="shared" si="17"/>
        <v>0</v>
      </c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</row>
    <row r="165" spans="1:28" ht="31.5" x14ac:dyDescent="0.25">
      <c r="A165" s="87"/>
      <c r="B165" s="90" t="s">
        <v>330</v>
      </c>
      <c r="C165" s="90" t="s">
        <v>1845</v>
      </c>
      <c r="D165" s="90" t="s">
        <v>1744</v>
      </c>
      <c r="E165" s="83" t="s">
        <v>1756</v>
      </c>
      <c r="F165" s="114" t="s">
        <v>202</v>
      </c>
      <c r="G165" s="115" t="s">
        <v>8</v>
      </c>
      <c r="H165" s="116">
        <v>15</v>
      </c>
      <c r="I165" s="111">
        <v>112505.484</v>
      </c>
      <c r="J165" s="104">
        <f t="shared" si="13"/>
        <v>21376</v>
      </c>
      <c r="K165" s="104">
        <f t="shared" si="14"/>
        <v>133881.484</v>
      </c>
      <c r="L165" s="112">
        <f t="shared" si="12"/>
        <v>2008222.26</v>
      </c>
      <c r="M165" s="113"/>
      <c r="N165" s="113">
        <f t="shared" si="15"/>
        <v>0</v>
      </c>
      <c r="O165" s="113">
        <f t="shared" si="16"/>
        <v>0</v>
      </c>
      <c r="P165" s="113">
        <f t="shared" si="17"/>
        <v>0</v>
      </c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</row>
    <row r="166" spans="1:28" ht="31.5" x14ac:dyDescent="0.25">
      <c r="A166" s="87"/>
      <c r="B166" s="90" t="s">
        <v>332</v>
      </c>
      <c r="C166" s="90" t="s">
        <v>1845</v>
      </c>
      <c r="D166" s="90" t="s">
        <v>1744</v>
      </c>
      <c r="E166" s="83" t="s">
        <v>1756</v>
      </c>
      <c r="F166" s="114" t="s">
        <v>204</v>
      </c>
      <c r="G166" s="115" t="s">
        <v>8</v>
      </c>
      <c r="H166" s="116">
        <v>40</v>
      </c>
      <c r="I166" s="111">
        <v>83040.047999999995</v>
      </c>
      <c r="J166" s="104">
        <f t="shared" si="13"/>
        <v>15778</v>
      </c>
      <c r="K166" s="104">
        <f t="shared" si="14"/>
        <v>98818.047999999995</v>
      </c>
      <c r="L166" s="112">
        <f t="shared" si="12"/>
        <v>3952721.9199999999</v>
      </c>
      <c r="M166" s="113"/>
      <c r="N166" s="113">
        <f t="shared" si="15"/>
        <v>0</v>
      </c>
      <c r="O166" s="113">
        <f t="shared" si="16"/>
        <v>0</v>
      </c>
      <c r="P166" s="113">
        <f t="shared" si="17"/>
        <v>0</v>
      </c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</row>
    <row r="167" spans="1:28" ht="31.5" x14ac:dyDescent="0.25">
      <c r="A167" s="87"/>
      <c r="B167" s="90" t="s">
        <v>334</v>
      </c>
      <c r="C167" s="90" t="s">
        <v>1845</v>
      </c>
      <c r="D167" s="90" t="s">
        <v>1744</v>
      </c>
      <c r="E167" s="83" t="s">
        <v>1756</v>
      </c>
      <c r="F167" s="114" t="s">
        <v>206</v>
      </c>
      <c r="G167" s="115" t="s">
        <v>8</v>
      </c>
      <c r="H167" s="116">
        <v>50</v>
      </c>
      <c r="I167" s="111">
        <v>62614.188000000002</v>
      </c>
      <c r="J167" s="104">
        <f t="shared" si="13"/>
        <v>11897</v>
      </c>
      <c r="K167" s="104">
        <f t="shared" si="14"/>
        <v>74511.187999999995</v>
      </c>
      <c r="L167" s="112">
        <f t="shared" si="12"/>
        <v>3725559.4</v>
      </c>
      <c r="M167" s="113"/>
      <c r="N167" s="113">
        <f t="shared" si="15"/>
        <v>0</v>
      </c>
      <c r="O167" s="113">
        <f t="shared" si="16"/>
        <v>0</v>
      </c>
      <c r="P167" s="113">
        <f t="shared" si="17"/>
        <v>0</v>
      </c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</row>
    <row r="168" spans="1:28" ht="31.5" x14ac:dyDescent="0.25">
      <c r="A168" s="87"/>
      <c r="B168" s="90" t="s">
        <v>336</v>
      </c>
      <c r="C168" s="90" t="s">
        <v>1845</v>
      </c>
      <c r="D168" s="90" t="s">
        <v>1744</v>
      </c>
      <c r="E168" s="83" t="s">
        <v>1756</v>
      </c>
      <c r="F168" s="114" t="s">
        <v>208</v>
      </c>
      <c r="G168" s="115" t="s">
        <v>2</v>
      </c>
      <c r="H168" s="116">
        <v>200</v>
      </c>
      <c r="I168" s="111">
        <v>5278.7280000000001</v>
      </c>
      <c r="J168" s="104">
        <f t="shared" si="13"/>
        <v>1003</v>
      </c>
      <c r="K168" s="104">
        <f t="shared" si="14"/>
        <v>6281.7280000000001</v>
      </c>
      <c r="L168" s="112">
        <f t="shared" si="12"/>
        <v>1256345.6000000001</v>
      </c>
      <c r="M168" s="113"/>
      <c r="N168" s="113">
        <f t="shared" si="15"/>
        <v>0</v>
      </c>
      <c r="O168" s="113">
        <f t="shared" si="16"/>
        <v>0</v>
      </c>
      <c r="P168" s="113">
        <f t="shared" si="17"/>
        <v>0</v>
      </c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</row>
    <row r="169" spans="1:28" ht="31.5" x14ac:dyDescent="0.25">
      <c r="A169" s="87"/>
      <c r="B169" s="90" t="s">
        <v>337</v>
      </c>
      <c r="C169" s="90" t="s">
        <v>1845</v>
      </c>
      <c r="D169" s="90" t="s">
        <v>1744</v>
      </c>
      <c r="E169" s="83" t="s">
        <v>1756</v>
      </c>
      <c r="F169" s="114" t="s">
        <v>210</v>
      </c>
      <c r="G169" s="115" t="s">
        <v>8</v>
      </c>
      <c r="H169" s="116">
        <v>8</v>
      </c>
      <c r="I169" s="111">
        <v>650902.98</v>
      </c>
      <c r="J169" s="104">
        <f t="shared" si="13"/>
        <v>123672</v>
      </c>
      <c r="K169" s="104">
        <f t="shared" si="14"/>
        <v>774574.98</v>
      </c>
      <c r="L169" s="112">
        <f t="shared" si="12"/>
        <v>6196599.8399999999</v>
      </c>
      <c r="M169" s="113"/>
      <c r="N169" s="113">
        <f t="shared" si="15"/>
        <v>0</v>
      </c>
      <c r="O169" s="113">
        <f t="shared" si="16"/>
        <v>0</v>
      </c>
      <c r="P169" s="113">
        <f t="shared" si="17"/>
        <v>0</v>
      </c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</row>
    <row r="170" spans="1:28" ht="31.5" x14ac:dyDescent="0.25">
      <c r="A170" s="87"/>
      <c r="B170" s="90" t="s">
        <v>339</v>
      </c>
      <c r="C170" s="90" t="s">
        <v>1845</v>
      </c>
      <c r="D170" s="90" t="s">
        <v>1744</v>
      </c>
      <c r="E170" s="83" t="s">
        <v>1756</v>
      </c>
      <c r="F170" s="114" t="s">
        <v>212</v>
      </c>
      <c r="G170" s="115" t="s">
        <v>8</v>
      </c>
      <c r="H170" s="116">
        <v>500</v>
      </c>
      <c r="I170" s="111">
        <v>74313.876000000004</v>
      </c>
      <c r="J170" s="104">
        <f t="shared" si="13"/>
        <v>14120</v>
      </c>
      <c r="K170" s="104">
        <f t="shared" si="14"/>
        <v>88433.876000000004</v>
      </c>
      <c r="L170" s="112">
        <f t="shared" si="12"/>
        <v>44216938</v>
      </c>
      <c r="M170" s="113"/>
      <c r="N170" s="113">
        <f t="shared" si="15"/>
        <v>0</v>
      </c>
      <c r="O170" s="113">
        <f t="shared" si="16"/>
        <v>0</v>
      </c>
      <c r="P170" s="113">
        <f t="shared" si="17"/>
        <v>0</v>
      </c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</row>
    <row r="171" spans="1:28" ht="31.5" x14ac:dyDescent="0.25">
      <c r="A171" s="87"/>
      <c r="B171" s="90" t="s">
        <v>341</v>
      </c>
      <c r="C171" s="90" t="s">
        <v>1845</v>
      </c>
      <c r="D171" s="90" t="s">
        <v>1744</v>
      </c>
      <c r="E171" s="83" t="s">
        <v>1756</v>
      </c>
      <c r="F171" s="114" t="s">
        <v>214</v>
      </c>
      <c r="G171" s="115" t="s">
        <v>2</v>
      </c>
      <c r="H171" s="116">
        <v>20</v>
      </c>
      <c r="I171" s="111">
        <v>90889.343999999997</v>
      </c>
      <c r="J171" s="104">
        <f t="shared" si="13"/>
        <v>17269</v>
      </c>
      <c r="K171" s="104">
        <f t="shared" si="14"/>
        <v>108158.344</v>
      </c>
      <c r="L171" s="112">
        <f t="shared" si="12"/>
        <v>2163166.88</v>
      </c>
      <c r="M171" s="113"/>
      <c r="N171" s="113">
        <f t="shared" si="15"/>
        <v>0</v>
      </c>
      <c r="O171" s="113">
        <f t="shared" si="16"/>
        <v>0</v>
      </c>
      <c r="P171" s="113">
        <f t="shared" si="17"/>
        <v>0</v>
      </c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</row>
    <row r="172" spans="1:28" ht="50.1" customHeight="1" x14ac:dyDescent="0.25">
      <c r="A172" s="87"/>
      <c r="B172" s="90" t="s">
        <v>343</v>
      </c>
      <c r="C172" s="90" t="s">
        <v>1845</v>
      </c>
      <c r="D172" s="90" t="s">
        <v>1744</v>
      </c>
      <c r="E172" s="83" t="s">
        <v>1756</v>
      </c>
      <c r="F172" s="114" t="s">
        <v>1446</v>
      </c>
      <c r="G172" s="115" t="s">
        <v>20</v>
      </c>
      <c r="H172" s="116">
        <v>30</v>
      </c>
      <c r="I172" s="111">
        <v>96349.343999999997</v>
      </c>
      <c r="J172" s="104">
        <f t="shared" si="13"/>
        <v>18306</v>
      </c>
      <c r="K172" s="104">
        <f t="shared" si="14"/>
        <v>114655.344</v>
      </c>
      <c r="L172" s="112">
        <f t="shared" si="12"/>
        <v>3439660.32</v>
      </c>
      <c r="M172" s="113"/>
      <c r="N172" s="113">
        <f t="shared" si="15"/>
        <v>0</v>
      </c>
      <c r="O172" s="113">
        <f t="shared" si="16"/>
        <v>0</v>
      </c>
      <c r="P172" s="113">
        <f t="shared" si="17"/>
        <v>0</v>
      </c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</row>
    <row r="173" spans="1:28" ht="31.5" x14ac:dyDescent="0.25">
      <c r="A173" s="87"/>
      <c r="B173" s="90" t="s">
        <v>345</v>
      </c>
      <c r="C173" s="90" t="s">
        <v>1845</v>
      </c>
      <c r="D173" s="90" t="s">
        <v>1744</v>
      </c>
      <c r="E173" s="83" t="s">
        <v>1756</v>
      </c>
      <c r="F173" s="114" t="s">
        <v>217</v>
      </c>
      <c r="G173" s="115" t="s">
        <v>20</v>
      </c>
      <c r="H173" s="116">
        <v>15</v>
      </c>
      <c r="I173" s="111">
        <v>34106.436000000002</v>
      </c>
      <c r="J173" s="104">
        <f t="shared" si="13"/>
        <v>6480</v>
      </c>
      <c r="K173" s="104">
        <f t="shared" si="14"/>
        <v>40586.436000000002</v>
      </c>
      <c r="L173" s="112">
        <f t="shared" si="12"/>
        <v>608796.54</v>
      </c>
      <c r="M173" s="113"/>
      <c r="N173" s="113">
        <f t="shared" si="15"/>
        <v>0</v>
      </c>
      <c r="O173" s="113">
        <f t="shared" si="16"/>
        <v>0</v>
      </c>
      <c r="P173" s="113">
        <f t="shared" si="17"/>
        <v>0</v>
      </c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</row>
    <row r="174" spans="1:28" ht="31.5" x14ac:dyDescent="0.25">
      <c r="A174" s="87"/>
      <c r="B174" s="90" t="s">
        <v>347</v>
      </c>
      <c r="C174" s="90" t="s">
        <v>1845</v>
      </c>
      <c r="D174" s="90" t="s">
        <v>1744</v>
      </c>
      <c r="E174" s="83" t="s">
        <v>1756</v>
      </c>
      <c r="F174" s="114" t="s">
        <v>219</v>
      </c>
      <c r="G174" s="115" t="s">
        <v>2</v>
      </c>
      <c r="H174" s="116">
        <v>12</v>
      </c>
      <c r="I174" s="111">
        <v>71126.327999999994</v>
      </c>
      <c r="J174" s="104">
        <f t="shared" si="13"/>
        <v>13514</v>
      </c>
      <c r="K174" s="104">
        <f t="shared" si="14"/>
        <v>84640.327999999994</v>
      </c>
      <c r="L174" s="112">
        <f t="shared" si="12"/>
        <v>1015683.936</v>
      </c>
      <c r="M174" s="113"/>
      <c r="N174" s="113">
        <f t="shared" si="15"/>
        <v>0</v>
      </c>
      <c r="O174" s="113">
        <f t="shared" si="16"/>
        <v>0</v>
      </c>
      <c r="P174" s="113">
        <f t="shared" si="17"/>
        <v>0</v>
      </c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</row>
    <row r="175" spans="1:28" ht="31.5" x14ac:dyDescent="0.25">
      <c r="A175" s="87"/>
      <c r="B175" s="90" t="s">
        <v>349</v>
      </c>
      <c r="C175" s="90" t="s">
        <v>1845</v>
      </c>
      <c r="D175" s="90" t="s">
        <v>1744</v>
      </c>
      <c r="E175" s="83" t="s">
        <v>1756</v>
      </c>
      <c r="F175" s="114" t="s">
        <v>221</v>
      </c>
      <c r="G175" s="115" t="s">
        <v>20</v>
      </c>
      <c r="H175" s="116">
        <v>40</v>
      </c>
      <c r="I175" s="111">
        <v>46986.576000000001</v>
      </c>
      <c r="J175" s="104">
        <f t="shared" si="13"/>
        <v>8927</v>
      </c>
      <c r="K175" s="104">
        <f t="shared" si="14"/>
        <v>55913.576000000001</v>
      </c>
      <c r="L175" s="112">
        <f t="shared" si="12"/>
        <v>2236543.04</v>
      </c>
      <c r="M175" s="113"/>
      <c r="N175" s="113">
        <f t="shared" si="15"/>
        <v>0</v>
      </c>
      <c r="O175" s="113">
        <f t="shared" si="16"/>
        <v>0</v>
      </c>
      <c r="P175" s="113">
        <f t="shared" si="17"/>
        <v>0</v>
      </c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</row>
    <row r="176" spans="1:28" ht="47.25" x14ac:dyDescent="0.25">
      <c r="A176" s="87"/>
      <c r="B176" s="90" t="s">
        <v>351</v>
      </c>
      <c r="C176" s="90" t="s">
        <v>1845</v>
      </c>
      <c r="D176" s="90" t="s">
        <v>1744</v>
      </c>
      <c r="E176" s="83" t="s">
        <v>1756</v>
      </c>
      <c r="F176" s="114" t="s">
        <v>223</v>
      </c>
      <c r="G176" s="115" t="s">
        <v>20</v>
      </c>
      <c r="H176" s="116">
        <v>45</v>
      </c>
      <c r="I176" s="111">
        <v>32377.8</v>
      </c>
      <c r="J176" s="104">
        <f t="shared" si="13"/>
        <v>6152</v>
      </c>
      <c r="K176" s="104">
        <f t="shared" si="14"/>
        <v>38529.800000000003</v>
      </c>
      <c r="L176" s="112">
        <f t="shared" si="12"/>
        <v>1733841.0000000002</v>
      </c>
      <c r="M176" s="113"/>
      <c r="N176" s="113">
        <f t="shared" si="15"/>
        <v>0</v>
      </c>
      <c r="O176" s="113">
        <f t="shared" si="16"/>
        <v>0</v>
      </c>
      <c r="P176" s="113">
        <f t="shared" si="17"/>
        <v>0</v>
      </c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</row>
    <row r="177" spans="1:28" ht="47.25" x14ac:dyDescent="0.25">
      <c r="A177" s="87"/>
      <c r="B177" s="90" t="s">
        <v>353</v>
      </c>
      <c r="C177" s="90" t="s">
        <v>1845</v>
      </c>
      <c r="D177" s="90" t="s">
        <v>1744</v>
      </c>
      <c r="E177" s="83" t="s">
        <v>1756</v>
      </c>
      <c r="F177" s="114" t="s">
        <v>225</v>
      </c>
      <c r="G177" s="115" t="s">
        <v>20</v>
      </c>
      <c r="H177" s="116">
        <v>24</v>
      </c>
      <c r="I177" s="111">
        <v>103518.32399999999</v>
      </c>
      <c r="J177" s="104">
        <f t="shared" si="13"/>
        <v>19668</v>
      </c>
      <c r="K177" s="104">
        <f t="shared" si="14"/>
        <v>123186.32399999999</v>
      </c>
      <c r="L177" s="112">
        <f t="shared" si="12"/>
        <v>2956471.7759999996</v>
      </c>
      <c r="M177" s="113"/>
      <c r="N177" s="113">
        <f t="shared" si="15"/>
        <v>0</v>
      </c>
      <c r="O177" s="113">
        <f t="shared" si="16"/>
        <v>0</v>
      </c>
      <c r="P177" s="113">
        <f t="shared" si="17"/>
        <v>0</v>
      </c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</row>
    <row r="178" spans="1:28" ht="63" x14ac:dyDescent="0.25">
      <c r="A178" s="87"/>
      <c r="B178" s="90" t="s">
        <v>355</v>
      </c>
      <c r="C178" s="90" t="s">
        <v>1845</v>
      </c>
      <c r="D178" s="90" t="s">
        <v>1744</v>
      </c>
      <c r="E178" s="83" t="s">
        <v>1756</v>
      </c>
      <c r="F178" s="114" t="s">
        <v>227</v>
      </c>
      <c r="G178" s="115" t="s">
        <v>20</v>
      </c>
      <c r="H178" s="116">
        <v>30</v>
      </c>
      <c r="I178" s="111">
        <v>70810.740000000005</v>
      </c>
      <c r="J178" s="104">
        <f t="shared" si="13"/>
        <v>13454</v>
      </c>
      <c r="K178" s="104">
        <f t="shared" si="14"/>
        <v>84264.74</v>
      </c>
      <c r="L178" s="112">
        <f t="shared" si="12"/>
        <v>2527942.2000000002</v>
      </c>
      <c r="M178" s="113"/>
      <c r="N178" s="113">
        <f t="shared" si="15"/>
        <v>0</v>
      </c>
      <c r="O178" s="113">
        <f t="shared" si="16"/>
        <v>0</v>
      </c>
      <c r="P178" s="113">
        <f t="shared" si="17"/>
        <v>0</v>
      </c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</row>
    <row r="179" spans="1:28" ht="47.25" x14ac:dyDescent="0.25">
      <c r="A179" s="87"/>
      <c r="B179" s="90" t="s">
        <v>357</v>
      </c>
      <c r="C179" s="90" t="s">
        <v>1845</v>
      </c>
      <c r="D179" s="90" t="s">
        <v>1744</v>
      </c>
      <c r="E179" s="83" t="s">
        <v>1756</v>
      </c>
      <c r="F179" s="114" t="s">
        <v>229</v>
      </c>
      <c r="G179" s="115" t="s">
        <v>20</v>
      </c>
      <c r="H179" s="116">
        <v>20</v>
      </c>
      <c r="I179" s="111">
        <v>437521.81199999998</v>
      </c>
      <c r="J179" s="104">
        <f t="shared" si="13"/>
        <v>83129</v>
      </c>
      <c r="K179" s="104">
        <f t="shared" si="14"/>
        <v>520650.81199999998</v>
      </c>
      <c r="L179" s="112">
        <f t="shared" si="12"/>
        <v>10413016.24</v>
      </c>
      <c r="M179" s="113"/>
      <c r="N179" s="113">
        <f t="shared" si="15"/>
        <v>0</v>
      </c>
      <c r="O179" s="113">
        <f t="shared" si="16"/>
        <v>0</v>
      </c>
      <c r="P179" s="113">
        <f t="shared" si="17"/>
        <v>0</v>
      </c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</row>
    <row r="180" spans="1:28" ht="31.5" x14ac:dyDescent="0.25">
      <c r="A180" s="87"/>
      <c r="B180" s="90" t="s">
        <v>1443</v>
      </c>
      <c r="C180" s="90" t="s">
        <v>1845</v>
      </c>
      <c r="D180" s="90" t="s">
        <v>1744</v>
      </c>
      <c r="E180" s="83" t="s">
        <v>1756</v>
      </c>
      <c r="F180" s="114" t="s">
        <v>231</v>
      </c>
      <c r="G180" s="115" t="s">
        <v>2</v>
      </c>
      <c r="H180" s="116">
        <v>10</v>
      </c>
      <c r="I180" s="111">
        <v>55666.883999999998</v>
      </c>
      <c r="J180" s="104">
        <f t="shared" si="13"/>
        <v>10577</v>
      </c>
      <c r="K180" s="104">
        <f t="shared" si="14"/>
        <v>66243.883999999991</v>
      </c>
      <c r="L180" s="112">
        <f t="shared" si="12"/>
        <v>662438.83999999985</v>
      </c>
      <c r="M180" s="113"/>
      <c r="N180" s="113">
        <f t="shared" si="15"/>
        <v>0</v>
      </c>
      <c r="O180" s="113">
        <f t="shared" si="16"/>
        <v>0</v>
      </c>
      <c r="P180" s="113">
        <f t="shared" si="17"/>
        <v>0</v>
      </c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</row>
    <row r="181" spans="1:28" ht="63" x14ac:dyDescent="0.25">
      <c r="A181" s="87"/>
      <c r="B181" s="90" t="s">
        <v>1524</v>
      </c>
      <c r="C181" s="90" t="s">
        <v>1845</v>
      </c>
      <c r="D181" s="90" t="s">
        <v>1744</v>
      </c>
      <c r="E181" s="83" t="s">
        <v>1756</v>
      </c>
      <c r="F181" s="114" t="s">
        <v>233</v>
      </c>
      <c r="G181" s="115" t="s">
        <v>2</v>
      </c>
      <c r="H181" s="116">
        <v>5</v>
      </c>
      <c r="I181" s="111">
        <v>849357.6</v>
      </c>
      <c r="J181" s="104">
        <f t="shared" si="13"/>
        <v>161378</v>
      </c>
      <c r="K181" s="104">
        <f t="shared" si="14"/>
        <v>1010735.6</v>
      </c>
      <c r="L181" s="112">
        <f t="shared" si="12"/>
        <v>5053678</v>
      </c>
      <c r="M181" s="113"/>
      <c r="N181" s="113">
        <f t="shared" si="15"/>
        <v>0</v>
      </c>
      <c r="O181" s="113">
        <f t="shared" si="16"/>
        <v>0</v>
      </c>
      <c r="P181" s="113">
        <f t="shared" si="17"/>
        <v>0</v>
      </c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</row>
    <row r="182" spans="1:28" ht="31.5" x14ac:dyDescent="0.25">
      <c r="A182" s="87"/>
      <c r="B182" s="90" t="s">
        <v>1525</v>
      </c>
      <c r="C182" s="90" t="s">
        <v>1845</v>
      </c>
      <c r="D182" s="90" t="s">
        <v>1744</v>
      </c>
      <c r="E182" s="83" t="s">
        <v>1756</v>
      </c>
      <c r="F182" s="114" t="s">
        <v>235</v>
      </c>
      <c r="G182" s="115" t="s">
        <v>2</v>
      </c>
      <c r="H182" s="116">
        <v>8</v>
      </c>
      <c r="I182" s="111">
        <v>289051.30800000002</v>
      </c>
      <c r="J182" s="104">
        <f t="shared" si="13"/>
        <v>54920</v>
      </c>
      <c r="K182" s="104">
        <f t="shared" si="14"/>
        <v>343971.30800000002</v>
      </c>
      <c r="L182" s="112">
        <f t="shared" si="12"/>
        <v>2751770.4640000002</v>
      </c>
      <c r="M182" s="113"/>
      <c r="N182" s="113">
        <f t="shared" si="15"/>
        <v>0</v>
      </c>
      <c r="O182" s="113">
        <f t="shared" si="16"/>
        <v>0</v>
      </c>
      <c r="P182" s="113">
        <f t="shared" si="17"/>
        <v>0</v>
      </c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</row>
    <row r="183" spans="1:28" ht="31.5" x14ac:dyDescent="0.25">
      <c r="A183" s="87"/>
      <c r="B183" s="90" t="s">
        <v>1526</v>
      </c>
      <c r="C183" s="90" t="s">
        <v>1845</v>
      </c>
      <c r="D183" s="90" t="s">
        <v>1744</v>
      </c>
      <c r="E183" s="83" t="s">
        <v>1756</v>
      </c>
      <c r="F183" s="114" t="s">
        <v>237</v>
      </c>
      <c r="G183" s="115" t="s">
        <v>2</v>
      </c>
      <c r="H183" s="116">
        <v>70</v>
      </c>
      <c r="I183" s="111">
        <v>14585.844000000001</v>
      </c>
      <c r="J183" s="104">
        <f t="shared" si="13"/>
        <v>2771</v>
      </c>
      <c r="K183" s="104">
        <f t="shared" si="14"/>
        <v>17356.844000000001</v>
      </c>
      <c r="L183" s="112">
        <f t="shared" si="12"/>
        <v>1214979.08</v>
      </c>
      <c r="M183" s="113"/>
      <c r="N183" s="113">
        <f t="shared" si="15"/>
        <v>0</v>
      </c>
      <c r="O183" s="113">
        <f t="shared" si="16"/>
        <v>0</v>
      </c>
      <c r="P183" s="113">
        <f t="shared" si="17"/>
        <v>0</v>
      </c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</row>
    <row r="184" spans="1:28" ht="57" customHeight="1" x14ac:dyDescent="0.25">
      <c r="A184" s="87"/>
      <c r="B184" s="90" t="s">
        <v>1527</v>
      </c>
      <c r="C184" s="90" t="s">
        <v>1845</v>
      </c>
      <c r="D184" s="90" t="s">
        <v>1744</v>
      </c>
      <c r="E184" s="83" t="s">
        <v>1756</v>
      </c>
      <c r="F184" s="114" t="s">
        <v>239</v>
      </c>
      <c r="G184" s="115" t="s">
        <v>2</v>
      </c>
      <c r="H184" s="116">
        <v>10</v>
      </c>
      <c r="I184" s="111">
        <v>1204377.72</v>
      </c>
      <c r="J184" s="104">
        <f t="shared" si="13"/>
        <v>228832</v>
      </c>
      <c r="K184" s="104">
        <f t="shared" si="14"/>
        <v>1433209.72</v>
      </c>
      <c r="L184" s="112">
        <f t="shared" si="12"/>
        <v>14332097.199999999</v>
      </c>
      <c r="M184" s="113"/>
      <c r="N184" s="113">
        <f t="shared" si="15"/>
        <v>0</v>
      </c>
      <c r="O184" s="113">
        <f t="shared" si="16"/>
        <v>0</v>
      </c>
      <c r="P184" s="113">
        <f t="shared" si="17"/>
        <v>0</v>
      </c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</row>
    <row r="185" spans="1:28" ht="84.75" customHeight="1" x14ac:dyDescent="0.25">
      <c r="A185" s="87"/>
      <c r="B185" s="90" t="s">
        <v>1528</v>
      </c>
      <c r="C185" s="90" t="s">
        <v>1845</v>
      </c>
      <c r="D185" s="90" t="s">
        <v>1744</v>
      </c>
      <c r="E185" s="83" t="s">
        <v>1756</v>
      </c>
      <c r="F185" s="114" t="s">
        <v>241</v>
      </c>
      <c r="G185" s="115" t="s">
        <v>2</v>
      </c>
      <c r="H185" s="116">
        <v>10</v>
      </c>
      <c r="I185" s="111">
        <v>1483281.0719999999</v>
      </c>
      <c r="J185" s="104">
        <f t="shared" si="13"/>
        <v>281823</v>
      </c>
      <c r="K185" s="104">
        <f t="shared" si="14"/>
        <v>1765104.0719999999</v>
      </c>
      <c r="L185" s="112">
        <f t="shared" si="12"/>
        <v>17651040.719999999</v>
      </c>
      <c r="M185" s="113"/>
      <c r="N185" s="113">
        <f t="shared" si="15"/>
        <v>0</v>
      </c>
      <c r="O185" s="113">
        <f t="shared" si="16"/>
        <v>0</v>
      </c>
      <c r="P185" s="113">
        <f t="shared" si="17"/>
        <v>0</v>
      </c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</row>
    <row r="186" spans="1:28" ht="50.1" customHeight="1" x14ac:dyDescent="0.25">
      <c r="A186" s="87"/>
      <c r="B186" s="90" t="s">
        <v>1529</v>
      </c>
      <c r="C186" s="90" t="s">
        <v>1845</v>
      </c>
      <c r="D186" s="90" t="s">
        <v>1744</v>
      </c>
      <c r="E186" s="83" t="s">
        <v>1756</v>
      </c>
      <c r="F186" s="114" t="s">
        <v>243</v>
      </c>
      <c r="G186" s="115" t="s">
        <v>2</v>
      </c>
      <c r="H186" s="116">
        <v>8</v>
      </c>
      <c r="I186" s="111">
        <v>1820737.4639999999</v>
      </c>
      <c r="J186" s="104">
        <f t="shared" si="13"/>
        <v>345940</v>
      </c>
      <c r="K186" s="104">
        <f t="shared" si="14"/>
        <v>2166677.4639999997</v>
      </c>
      <c r="L186" s="112">
        <f t="shared" si="12"/>
        <v>17333419.711999997</v>
      </c>
      <c r="M186" s="113"/>
      <c r="N186" s="113">
        <f t="shared" si="15"/>
        <v>0</v>
      </c>
      <c r="O186" s="113">
        <f t="shared" si="16"/>
        <v>0</v>
      </c>
      <c r="P186" s="113">
        <f t="shared" si="17"/>
        <v>0</v>
      </c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</row>
    <row r="187" spans="1:28" ht="84" customHeight="1" x14ac:dyDescent="0.25">
      <c r="A187" s="87"/>
      <c r="B187" s="90" t="s">
        <v>1530</v>
      </c>
      <c r="C187" s="90" t="s">
        <v>1845</v>
      </c>
      <c r="D187" s="90" t="s">
        <v>1744</v>
      </c>
      <c r="E187" s="83" t="s">
        <v>1756</v>
      </c>
      <c r="F187" s="114" t="s">
        <v>245</v>
      </c>
      <c r="G187" s="115" t="s">
        <v>2</v>
      </c>
      <c r="H187" s="116">
        <v>8</v>
      </c>
      <c r="I187" s="111">
        <v>2772839.16</v>
      </c>
      <c r="J187" s="104">
        <f t="shared" si="13"/>
        <v>526839</v>
      </c>
      <c r="K187" s="104">
        <f t="shared" si="14"/>
        <v>3299678.16</v>
      </c>
      <c r="L187" s="112">
        <f t="shared" si="12"/>
        <v>26397425.280000001</v>
      </c>
      <c r="M187" s="113"/>
      <c r="N187" s="113">
        <f t="shared" si="15"/>
        <v>0</v>
      </c>
      <c r="O187" s="113">
        <f t="shared" si="16"/>
        <v>0</v>
      </c>
      <c r="P187" s="113">
        <f t="shared" si="17"/>
        <v>0</v>
      </c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</row>
    <row r="188" spans="1:28" ht="63.75" customHeight="1" x14ac:dyDescent="0.25">
      <c r="A188" s="87"/>
      <c r="B188" s="90" t="s">
        <v>1531</v>
      </c>
      <c r="C188" s="90" t="s">
        <v>1845</v>
      </c>
      <c r="D188" s="90" t="s">
        <v>1744</v>
      </c>
      <c r="E188" s="83" t="s">
        <v>1756</v>
      </c>
      <c r="F188" s="114" t="s">
        <v>247</v>
      </c>
      <c r="G188" s="115" t="s">
        <v>2</v>
      </c>
      <c r="H188" s="116">
        <v>8</v>
      </c>
      <c r="I188" s="111">
        <v>1159185.3</v>
      </c>
      <c r="J188" s="104">
        <f t="shared" si="13"/>
        <v>220245</v>
      </c>
      <c r="K188" s="104">
        <f t="shared" si="14"/>
        <v>1379430.3</v>
      </c>
      <c r="L188" s="112">
        <f t="shared" si="12"/>
        <v>11035442.4</v>
      </c>
      <c r="M188" s="113"/>
      <c r="N188" s="113">
        <f t="shared" si="15"/>
        <v>0</v>
      </c>
      <c r="O188" s="113">
        <f t="shared" si="16"/>
        <v>0</v>
      </c>
      <c r="P188" s="113">
        <f t="shared" si="17"/>
        <v>0</v>
      </c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</row>
    <row r="189" spans="1:28" ht="83.25" customHeight="1" x14ac:dyDescent="0.25">
      <c r="A189" s="87"/>
      <c r="B189" s="90" t="s">
        <v>1532</v>
      </c>
      <c r="C189" s="90" t="s">
        <v>1845</v>
      </c>
      <c r="D189" s="90" t="s">
        <v>1744</v>
      </c>
      <c r="E189" s="83" t="s">
        <v>1756</v>
      </c>
      <c r="F189" s="114" t="s">
        <v>249</v>
      </c>
      <c r="G189" s="115" t="s">
        <v>2</v>
      </c>
      <c r="H189" s="116">
        <v>6</v>
      </c>
      <c r="I189" s="111">
        <v>1216816.692</v>
      </c>
      <c r="J189" s="104">
        <f t="shared" si="13"/>
        <v>231195</v>
      </c>
      <c r="K189" s="104">
        <f t="shared" si="14"/>
        <v>1448011.692</v>
      </c>
      <c r="L189" s="112">
        <f t="shared" si="12"/>
        <v>8688070.1520000007</v>
      </c>
      <c r="M189" s="113"/>
      <c r="N189" s="113">
        <f t="shared" si="15"/>
        <v>0</v>
      </c>
      <c r="O189" s="113">
        <f t="shared" si="16"/>
        <v>0</v>
      </c>
      <c r="P189" s="113">
        <f t="shared" si="17"/>
        <v>0</v>
      </c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</row>
    <row r="190" spans="1:28" ht="31.5" x14ac:dyDescent="0.25">
      <c r="A190" s="87"/>
      <c r="B190" s="90" t="s">
        <v>1533</v>
      </c>
      <c r="C190" s="90" t="s">
        <v>1845</v>
      </c>
      <c r="D190" s="90" t="s">
        <v>1744</v>
      </c>
      <c r="E190" s="83" t="s">
        <v>1756</v>
      </c>
      <c r="F190" s="114" t="s">
        <v>251</v>
      </c>
      <c r="G190" s="115" t="s">
        <v>2</v>
      </c>
      <c r="H190" s="116">
        <v>40</v>
      </c>
      <c r="I190" s="111">
        <v>1051020.5160000001</v>
      </c>
      <c r="J190" s="104">
        <f t="shared" si="13"/>
        <v>199694</v>
      </c>
      <c r="K190" s="104">
        <f t="shared" si="14"/>
        <v>1250714.5160000001</v>
      </c>
      <c r="L190" s="112">
        <f t="shared" si="12"/>
        <v>50028580.640000001</v>
      </c>
      <c r="M190" s="113"/>
      <c r="N190" s="113">
        <f t="shared" si="15"/>
        <v>0</v>
      </c>
      <c r="O190" s="113">
        <f t="shared" si="16"/>
        <v>0</v>
      </c>
      <c r="P190" s="113">
        <f t="shared" si="17"/>
        <v>0</v>
      </c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</row>
    <row r="191" spans="1:28" ht="102.75" customHeight="1" x14ac:dyDescent="0.25">
      <c r="A191" s="87"/>
      <c r="B191" s="90" t="s">
        <v>1534</v>
      </c>
      <c r="C191" s="90" t="s">
        <v>1845</v>
      </c>
      <c r="D191" s="90" t="s">
        <v>1744</v>
      </c>
      <c r="E191" s="83" t="s">
        <v>1756</v>
      </c>
      <c r="F191" s="114" t="s">
        <v>253</v>
      </c>
      <c r="G191" s="115" t="s">
        <v>2</v>
      </c>
      <c r="H191" s="116">
        <v>4</v>
      </c>
      <c r="I191" s="111">
        <v>9842357.6160000004</v>
      </c>
      <c r="J191" s="104">
        <f t="shared" si="13"/>
        <v>1870048</v>
      </c>
      <c r="K191" s="104">
        <f t="shared" si="14"/>
        <v>11712405.616</v>
      </c>
      <c r="L191" s="112">
        <f t="shared" si="12"/>
        <v>46849622.464000002</v>
      </c>
      <c r="M191" s="113"/>
      <c r="N191" s="113">
        <f t="shared" si="15"/>
        <v>0</v>
      </c>
      <c r="O191" s="113">
        <f t="shared" si="16"/>
        <v>0</v>
      </c>
      <c r="P191" s="113">
        <f t="shared" si="17"/>
        <v>0</v>
      </c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</row>
    <row r="192" spans="1:28" ht="31.5" x14ac:dyDescent="0.25">
      <c r="A192" s="87"/>
      <c r="B192" s="90" t="s">
        <v>1535</v>
      </c>
      <c r="C192" s="90" t="s">
        <v>1845</v>
      </c>
      <c r="D192" s="90" t="s">
        <v>1744</v>
      </c>
      <c r="E192" s="83" t="s">
        <v>1756</v>
      </c>
      <c r="F192" s="114" t="s">
        <v>255</v>
      </c>
      <c r="G192" s="115" t="s">
        <v>2</v>
      </c>
      <c r="H192" s="116">
        <v>10</v>
      </c>
      <c r="I192" s="111">
        <v>411554.05200000003</v>
      </c>
      <c r="J192" s="104">
        <f t="shared" si="13"/>
        <v>78195</v>
      </c>
      <c r="K192" s="104">
        <f t="shared" si="14"/>
        <v>489749.05200000003</v>
      </c>
      <c r="L192" s="112">
        <f t="shared" si="12"/>
        <v>4897490.5200000005</v>
      </c>
      <c r="M192" s="113"/>
      <c r="N192" s="113">
        <f t="shared" si="15"/>
        <v>0</v>
      </c>
      <c r="O192" s="113">
        <f t="shared" si="16"/>
        <v>0</v>
      </c>
      <c r="P192" s="113">
        <f t="shared" si="17"/>
        <v>0</v>
      </c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</row>
    <row r="193" spans="1:28" ht="31.5" x14ac:dyDescent="0.25">
      <c r="A193" s="87"/>
      <c r="B193" s="90" t="s">
        <v>1536</v>
      </c>
      <c r="C193" s="90" t="s">
        <v>1845</v>
      </c>
      <c r="D193" s="90" t="s">
        <v>1744</v>
      </c>
      <c r="E193" s="83" t="s">
        <v>1756</v>
      </c>
      <c r="F193" s="114" t="s">
        <v>257</v>
      </c>
      <c r="G193" s="115" t="s">
        <v>2</v>
      </c>
      <c r="H193" s="116">
        <v>20</v>
      </c>
      <c r="I193" s="111">
        <v>177848.58</v>
      </c>
      <c r="J193" s="104">
        <f t="shared" si="13"/>
        <v>33791</v>
      </c>
      <c r="K193" s="104">
        <f t="shared" si="14"/>
        <v>211639.58</v>
      </c>
      <c r="L193" s="112">
        <f t="shared" si="12"/>
        <v>4232791.5999999996</v>
      </c>
      <c r="M193" s="113"/>
      <c r="N193" s="113">
        <f t="shared" si="15"/>
        <v>0</v>
      </c>
      <c r="O193" s="113">
        <f t="shared" si="16"/>
        <v>0</v>
      </c>
      <c r="P193" s="113">
        <f t="shared" si="17"/>
        <v>0</v>
      </c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</row>
    <row r="194" spans="1:28" ht="63" x14ac:dyDescent="0.25">
      <c r="A194" s="87"/>
      <c r="B194" s="90" t="s">
        <v>1537</v>
      </c>
      <c r="C194" s="90" t="s">
        <v>1845</v>
      </c>
      <c r="D194" s="90" t="s">
        <v>1744</v>
      </c>
      <c r="E194" s="83" t="s">
        <v>1756</v>
      </c>
      <c r="F194" s="114" t="s">
        <v>1444</v>
      </c>
      <c r="G194" s="115" t="s">
        <v>8</v>
      </c>
      <c r="H194" s="116">
        <v>8</v>
      </c>
      <c r="I194" s="111">
        <v>628862.05200000003</v>
      </c>
      <c r="J194" s="104">
        <f t="shared" si="13"/>
        <v>119484</v>
      </c>
      <c r="K194" s="104">
        <f t="shared" si="14"/>
        <v>748346.05200000003</v>
      </c>
      <c r="L194" s="112">
        <f t="shared" si="12"/>
        <v>5986768.4160000002</v>
      </c>
      <c r="M194" s="113"/>
      <c r="N194" s="113">
        <f t="shared" si="15"/>
        <v>0</v>
      </c>
      <c r="O194" s="113">
        <f t="shared" si="16"/>
        <v>0</v>
      </c>
      <c r="P194" s="113">
        <f t="shared" si="17"/>
        <v>0</v>
      </c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</row>
    <row r="195" spans="1:28" ht="47.25" x14ac:dyDescent="0.25">
      <c r="A195" s="87"/>
      <c r="B195" s="90" t="s">
        <v>1538</v>
      </c>
      <c r="C195" s="90" t="s">
        <v>1845</v>
      </c>
      <c r="D195" s="90" t="s">
        <v>1744</v>
      </c>
      <c r="E195" s="83" t="s">
        <v>1756</v>
      </c>
      <c r="F195" s="114" t="s">
        <v>1447</v>
      </c>
      <c r="G195" s="115" t="s">
        <v>8</v>
      </c>
      <c r="H195" s="116">
        <v>15</v>
      </c>
      <c r="I195" s="111">
        <v>241682.53200000001</v>
      </c>
      <c r="J195" s="104">
        <f t="shared" si="13"/>
        <v>45920</v>
      </c>
      <c r="K195" s="104">
        <f t="shared" si="14"/>
        <v>287602.53200000001</v>
      </c>
      <c r="L195" s="112">
        <f t="shared" si="12"/>
        <v>4314037.9800000004</v>
      </c>
      <c r="M195" s="113"/>
      <c r="N195" s="113">
        <f t="shared" si="15"/>
        <v>0</v>
      </c>
      <c r="O195" s="113">
        <f t="shared" si="16"/>
        <v>0</v>
      </c>
      <c r="P195" s="113">
        <f t="shared" si="17"/>
        <v>0</v>
      </c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88"/>
    </row>
    <row r="196" spans="1:28" ht="31.5" x14ac:dyDescent="0.25">
      <c r="A196" s="87"/>
      <c r="B196" s="90" t="s">
        <v>1539</v>
      </c>
      <c r="C196" s="90" t="s">
        <v>1845</v>
      </c>
      <c r="D196" s="90" t="s">
        <v>1744</v>
      </c>
      <c r="E196" s="83" t="s">
        <v>1756</v>
      </c>
      <c r="F196" s="114" t="s">
        <v>261</v>
      </c>
      <c r="G196" s="115" t="s">
        <v>2</v>
      </c>
      <c r="H196" s="116">
        <v>120</v>
      </c>
      <c r="I196" s="111">
        <v>68780.712</v>
      </c>
      <c r="J196" s="104">
        <f t="shared" si="13"/>
        <v>13068</v>
      </c>
      <c r="K196" s="104">
        <f t="shared" si="14"/>
        <v>81848.712</v>
      </c>
      <c r="L196" s="112">
        <f t="shared" ref="L196:L259" si="18">H196*K196</f>
        <v>9821845.4399999995</v>
      </c>
      <c r="M196" s="113"/>
      <c r="N196" s="113">
        <f t="shared" si="15"/>
        <v>0</v>
      </c>
      <c r="O196" s="113">
        <f t="shared" si="16"/>
        <v>0</v>
      </c>
      <c r="P196" s="113">
        <f t="shared" si="17"/>
        <v>0</v>
      </c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</row>
    <row r="197" spans="1:28" ht="31.5" x14ac:dyDescent="0.25">
      <c r="A197" s="87"/>
      <c r="B197" s="90" t="s">
        <v>1540</v>
      </c>
      <c r="C197" s="90" t="s">
        <v>1845</v>
      </c>
      <c r="D197" s="90" t="s">
        <v>1744</v>
      </c>
      <c r="E197" s="83" t="s">
        <v>1756</v>
      </c>
      <c r="F197" s="114" t="s">
        <v>263</v>
      </c>
      <c r="G197" s="115" t="s">
        <v>2</v>
      </c>
      <c r="H197" s="116">
        <v>25</v>
      </c>
      <c r="I197" s="111">
        <v>68780.712</v>
      </c>
      <c r="J197" s="104">
        <f t="shared" ref="J197:J260" si="19">ROUND(I197*0.19,0)</f>
        <v>13068</v>
      </c>
      <c r="K197" s="104">
        <f t="shared" ref="K197:K260" si="20">+I197+J197</f>
        <v>81848.712</v>
      </c>
      <c r="L197" s="112">
        <f t="shared" si="18"/>
        <v>2046217.8</v>
      </c>
      <c r="M197" s="113"/>
      <c r="N197" s="113">
        <f t="shared" ref="N197:N260" si="21">ROUND(M197*0.19,0)</f>
        <v>0</v>
      </c>
      <c r="O197" s="113">
        <f t="shared" ref="O197:O260" si="22">+N197+M197</f>
        <v>0</v>
      </c>
      <c r="P197" s="113">
        <f t="shared" ref="P197:P260" si="23">ROUND(+O197*H197,0)</f>
        <v>0</v>
      </c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88"/>
    </row>
    <row r="198" spans="1:28" ht="31.5" x14ac:dyDescent="0.25">
      <c r="A198" s="87"/>
      <c r="B198" s="90" t="s">
        <v>1541</v>
      </c>
      <c r="C198" s="90" t="s">
        <v>1845</v>
      </c>
      <c r="D198" s="90" t="s">
        <v>1744</v>
      </c>
      <c r="E198" s="83" t="s">
        <v>1756</v>
      </c>
      <c r="F198" s="114" t="s">
        <v>265</v>
      </c>
      <c r="G198" s="115" t="s">
        <v>2</v>
      </c>
      <c r="H198" s="116">
        <v>15</v>
      </c>
      <c r="I198" s="111">
        <v>171956.14799999999</v>
      </c>
      <c r="J198" s="104">
        <f t="shared" si="19"/>
        <v>32672</v>
      </c>
      <c r="K198" s="104">
        <f t="shared" si="20"/>
        <v>204628.14799999999</v>
      </c>
      <c r="L198" s="112">
        <f t="shared" si="18"/>
        <v>3069422.2199999997</v>
      </c>
      <c r="M198" s="113"/>
      <c r="N198" s="113">
        <f t="shared" si="21"/>
        <v>0</v>
      </c>
      <c r="O198" s="113">
        <f t="shared" si="22"/>
        <v>0</v>
      </c>
      <c r="P198" s="113">
        <f t="shared" si="23"/>
        <v>0</v>
      </c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</row>
    <row r="199" spans="1:28" ht="31.5" x14ac:dyDescent="0.25">
      <c r="A199" s="87"/>
      <c r="B199" s="90" t="s">
        <v>1542</v>
      </c>
      <c r="C199" s="90" t="s">
        <v>1845</v>
      </c>
      <c r="D199" s="90" t="s">
        <v>1744</v>
      </c>
      <c r="E199" s="83" t="s">
        <v>1756</v>
      </c>
      <c r="F199" s="114" t="s">
        <v>267</v>
      </c>
      <c r="G199" s="115" t="s">
        <v>2</v>
      </c>
      <c r="H199" s="116">
        <v>30</v>
      </c>
      <c r="I199" s="111">
        <v>52563.42</v>
      </c>
      <c r="J199" s="104">
        <f t="shared" si="19"/>
        <v>9987</v>
      </c>
      <c r="K199" s="104">
        <f t="shared" si="20"/>
        <v>62550.42</v>
      </c>
      <c r="L199" s="112">
        <f t="shared" si="18"/>
        <v>1876512.5999999999</v>
      </c>
      <c r="M199" s="113"/>
      <c r="N199" s="113">
        <f t="shared" si="21"/>
        <v>0</v>
      </c>
      <c r="O199" s="113">
        <f t="shared" si="22"/>
        <v>0</v>
      </c>
      <c r="P199" s="113">
        <f t="shared" si="23"/>
        <v>0</v>
      </c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</row>
    <row r="200" spans="1:28" ht="31.5" x14ac:dyDescent="0.25">
      <c r="A200" s="87"/>
      <c r="B200" s="90" t="s">
        <v>1543</v>
      </c>
      <c r="C200" s="90" t="s">
        <v>1845</v>
      </c>
      <c r="D200" s="90" t="s">
        <v>1744</v>
      </c>
      <c r="E200" s="83" t="s">
        <v>1756</v>
      </c>
      <c r="F200" s="114" t="s">
        <v>269</v>
      </c>
      <c r="G200" s="115" t="s">
        <v>2</v>
      </c>
      <c r="H200" s="116">
        <v>40</v>
      </c>
      <c r="I200" s="111">
        <v>23376.444</v>
      </c>
      <c r="J200" s="104">
        <f t="shared" si="19"/>
        <v>4442</v>
      </c>
      <c r="K200" s="104">
        <f t="shared" si="20"/>
        <v>27818.444</v>
      </c>
      <c r="L200" s="112">
        <f t="shared" si="18"/>
        <v>1112737.76</v>
      </c>
      <c r="M200" s="113"/>
      <c r="N200" s="113">
        <f t="shared" si="21"/>
        <v>0</v>
      </c>
      <c r="O200" s="113">
        <f t="shared" si="22"/>
        <v>0</v>
      </c>
      <c r="P200" s="113">
        <f t="shared" si="23"/>
        <v>0</v>
      </c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88"/>
    </row>
    <row r="201" spans="1:28" ht="31.5" x14ac:dyDescent="0.25">
      <c r="A201" s="87"/>
      <c r="B201" s="90" t="s">
        <v>1544</v>
      </c>
      <c r="C201" s="90" t="s">
        <v>1845</v>
      </c>
      <c r="D201" s="90" t="s">
        <v>1744</v>
      </c>
      <c r="E201" s="83" t="s">
        <v>1756</v>
      </c>
      <c r="F201" s="114" t="s">
        <v>271</v>
      </c>
      <c r="G201" s="115" t="s">
        <v>2</v>
      </c>
      <c r="H201" s="116">
        <v>6</v>
      </c>
      <c r="I201" s="111">
        <v>186459</v>
      </c>
      <c r="J201" s="104">
        <f t="shared" si="19"/>
        <v>35427</v>
      </c>
      <c r="K201" s="104">
        <f t="shared" si="20"/>
        <v>221886</v>
      </c>
      <c r="L201" s="112">
        <f t="shared" si="18"/>
        <v>1331316</v>
      </c>
      <c r="M201" s="113"/>
      <c r="N201" s="113">
        <f t="shared" si="21"/>
        <v>0</v>
      </c>
      <c r="O201" s="113">
        <f t="shared" si="22"/>
        <v>0</v>
      </c>
      <c r="P201" s="113">
        <f t="shared" si="23"/>
        <v>0</v>
      </c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  <c r="AB201" s="88"/>
    </row>
    <row r="202" spans="1:28" ht="31.5" x14ac:dyDescent="0.25">
      <c r="A202" s="87"/>
      <c r="B202" s="90" t="s">
        <v>1545</v>
      </c>
      <c r="C202" s="90" t="s">
        <v>1845</v>
      </c>
      <c r="D202" s="90" t="s">
        <v>1744</v>
      </c>
      <c r="E202" s="83" t="s">
        <v>1756</v>
      </c>
      <c r="F202" s="114" t="s">
        <v>273</v>
      </c>
      <c r="G202" s="115" t="s">
        <v>2</v>
      </c>
      <c r="H202" s="116">
        <v>40</v>
      </c>
      <c r="I202" s="111">
        <v>23376.444</v>
      </c>
      <c r="J202" s="104">
        <f t="shared" si="19"/>
        <v>4442</v>
      </c>
      <c r="K202" s="104">
        <f t="shared" si="20"/>
        <v>27818.444</v>
      </c>
      <c r="L202" s="112">
        <f t="shared" si="18"/>
        <v>1112737.76</v>
      </c>
      <c r="M202" s="113"/>
      <c r="N202" s="113">
        <f t="shared" si="21"/>
        <v>0</v>
      </c>
      <c r="O202" s="113">
        <f t="shared" si="22"/>
        <v>0</v>
      </c>
      <c r="P202" s="113">
        <f t="shared" si="23"/>
        <v>0</v>
      </c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88"/>
    </row>
    <row r="203" spans="1:28" ht="31.5" x14ac:dyDescent="0.25">
      <c r="A203" s="87"/>
      <c r="B203" s="90" t="s">
        <v>1546</v>
      </c>
      <c r="C203" s="90" t="s">
        <v>1845</v>
      </c>
      <c r="D203" s="90" t="s">
        <v>1744</v>
      </c>
      <c r="E203" s="83" t="s">
        <v>1756</v>
      </c>
      <c r="F203" s="114" t="s">
        <v>275</v>
      </c>
      <c r="G203" s="115" t="s">
        <v>8</v>
      </c>
      <c r="H203" s="116">
        <v>10</v>
      </c>
      <c r="I203" s="111">
        <v>586671.54</v>
      </c>
      <c r="J203" s="104">
        <f t="shared" si="19"/>
        <v>111468</v>
      </c>
      <c r="K203" s="104">
        <f t="shared" si="20"/>
        <v>698139.54</v>
      </c>
      <c r="L203" s="112">
        <f t="shared" si="18"/>
        <v>6981395.4000000004</v>
      </c>
      <c r="M203" s="113"/>
      <c r="N203" s="113">
        <f t="shared" si="21"/>
        <v>0</v>
      </c>
      <c r="O203" s="113">
        <f t="shared" si="22"/>
        <v>0</v>
      </c>
      <c r="P203" s="113">
        <f t="shared" si="23"/>
        <v>0</v>
      </c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8"/>
    </row>
    <row r="204" spans="1:28" ht="47.25" x14ac:dyDescent="0.25">
      <c r="A204" s="87"/>
      <c r="B204" s="90" t="s">
        <v>1547</v>
      </c>
      <c r="C204" s="90" t="s">
        <v>1845</v>
      </c>
      <c r="D204" s="90" t="s">
        <v>1744</v>
      </c>
      <c r="E204" s="83" t="s">
        <v>1756</v>
      </c>
      <c r="F204" s="114" t="s">
        <v>277</v>
      </c>
      <c r="G204" s="115" t="s">
        <v>8</v>
      </c>
      <c r="H204" s="116">
        <v>25</v>
      </c>
      <c r="I204" s="111">
        <v>411099.78</v>
      </c>
      <c r="J204" s="104">
        <f t="shared" si="19"/>
        <v>78109</v>
      </c>
      <c r="K204" s="104">
        <f t="shared" si="20"/>
        <v>489208.78</v>
      </c>
      <c r="L204" s="112">
        <f t="shared" si="18"/>
        <v>12230219.5</v>
      </c>
      <c r="M204" s="113"/>
      <c r="N204" s="113">
        <f t="shared" si="21"/>
        <v>0</v>
      </c>
      <c r="O204" s="113">
        <f t="shared" si="22"/>
        <v>0</v>
      </c>
      <c r="P204" s="113">
        <f t="shared" si="23"/>
        <v>0</v>
      </c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88"/>
    </row>
    <row r="205" spans="1:28" ht="31.5" x14ac:dyDescent="0.25">
      <c r="A205" s="87"/>
      <c r="B205" s="90" t="s">
        <v>1548</v>
      </c>
      <c r="C205" s="90" t="s">
        <v>1845</v>
      </c>
      <c r="D205" s="90" t="s">
        <v>1744</v>
      </c>
      <c r="E205" s="83" t="s">
        <v>1756</v>
      </c>
      <c r="F205" s="114" t="s">
        <v>279</v>
      </c>
      <c r="G205" s="115" t="s">
        <v>8</v>
      </c>
      <c r="H205" s="116">
        <v>2</v>
      </c>
      <c r="I205" s="111">
        <v>98419.775999999998</v>
      </c>
      <c r="J205" s="104">
        <f t="shared" si="19"/>
        <v>18700</v>
      </c>
      <c r="K205" s="104">
        <f t="shared" si="20"/>
        <v>117119.776</v>
      </c>
      <c r="L205" s="112">
        <f t="shared" si="18"/>
        <v>234239.552</v>
      </c>
      <c r="M205" s="113"/>
      <c r="N205" s="113">
        <f t="shared" si="21"/>
        <v>0</v>
      </c>
      <c r="O205" s="113">
        <f t="shared" si="22"/>
        <v>0</v>
      </c>
      <c r="P205" s="113">
        <f t="shared" si="23"/>
        <v>0</v>
      </c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88"/>
    </row>
    <row r="206" spans="1:28" ht="31.5" x14ac:dyDescent="0.25">
      <c r="A206" s="87"/>
      <c r="B206" s="90" t="s">
        <v>1549</v>
      </c>
      <c r="C206" s="90" t="s">
        <v>1845</v>
      </c>
      <c r="D206" s="90" t="s">
        <v>1744</v>
      </c>
      <c r="E206" s="83" t="s">
        <v>1756</v>
      </c>
      <c r="F206" s="114" t="s">
        <v>281</v>
      </c>
      <c r="G206" s="115" t="s">
        <v>2</v>
      </c>
      <c r="H206" s="116">
        <v>30</v>
      </c>
      <c r="I206" s="111">
        <v>82114.032000000007</v>
      </c>
      <c r="J206" s="104">
        <f t="shared" si="19"/>
        <v>15602</v>
      </c>
      <c r="K206" s="104">
        <f t="shared" si="20"/>
        <v>97716.032000000007</v>
      </c>
      <c r="L206" s="112">
        <f t="shared" si="18"/>
        <v>2931480.96</v>
      </c>
      <c r="M206" s="113"/>
      <c r="N206" s="113">
        <f t="shared" si="21"/>
        <v>0</v>
      </c>
      <c r="O206" s="113">
        <f t="shared" si="22"/>
        <v>0</v>
      </c>
      <c r="P206" s="113">
        <f t="shared" si="23"/>
        <v>0</v>
      </c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8"/>
    </row>
    <row r="207" spans="1:28" ht="31.5" x14ac:dyDescent="0.25">
      <c r="A207" s="87"/>
      <c r="B207" s="90" t="s">
        <v>1550</v>
      </c>
      <c r="C207" s="90" t="s">
        <v>1845</v>
      </c>
      <c r="D207" s="90" t="s">
        <v>1744</v>
      </c>
      <c r="E207" s="83" t="s">
        <v>1756</v>
      </c>
      <c r="F207" s="114" t="s">
        <v>283</v>
      </c>
      <c r="G207" s="115" t="s">
        <v>2</v>
      </c>
      <c r="H207" s="116">
        <v>20</v>
      </c>
      <c r="I207" s="111">
        <v>24565.632000000001</v>
      </c>
      <c r="J207" s="104">
        <f t="shared" si="19"/>
        <v>4667</v>
      </c>
      <c r="K207" s="104">
        <f t="shared" si="20"/>
        <v>29232.632000000001</v>
      </c>
      <c r="L207" s="112">
        <f t="shared" si="18"/>
        <v>584652.64</v>
      </c>
      <c r="M207" s="113"/>
      <c r="N207" s="113">
        <f t="shared" si="21"/>
        <v>0</v>
      </c>
      <c r="O207" s="113">
        <f t="shared" si="22"/>
        <v>0</v>
      </c>
      <c r="P207" s="113">
        <f t="shared" si="23"/>
        <v>0</v>
      </c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  <c r="AB207" s="88"/>
    </row>
    <row r="208" spans="1:28" ht="31.5" x14ac:dyDescent="0.25">
      <c r="A208" s="87"/>
      <c r="B208" s="90" t="s">
        <v>1551</v>
      </c>
      <c r="C208" s="90" t="s">
        <v>1845</v>
      </c>
      <c r="D208" s="90" t="s">
        <v>1744</v>
      </c>
      <c r="E208" s="83" t="s">
        <v>1756</v>
      </c>
      <c r="F208" s="114" t="s">
        <v>285</v>
      </c>
      <c r="G208" s="115" t="s">
        <v>8</v>
      </c>
      <c r="H208" s="116">
        <v>40</v>
      </c>
      <c r="I208" s="111">
        <v>80350.452000000005</v>
      </c>
      <c r="J208" s="104">
        <f t="shared" si="19"/>
        <v>15267</v>
      </c>
      <c r="K208" s="104">
        <f t="shared" si="20"/>
        <v>95617.452000000005</v>
      </c>
      <c r="L208" s="112">
        <f t="shared" si="18"/>
        <v>3824698.08</v>
      </c>
      <c r="M208" s="113"/>
      <c r="N208" s="113">
        <f t="shared" si="21"/>
        <v>0</v>
      </c>
      <c r="O208" s="113">
        <f t="shared" si="22"/>
        <v>0</v>
      </c>
      <c r="P208" s="113">
        <f t="shared" si="23"/>
        <v>0</v>
      </c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88"/>
    </row>
    <row r="209" spans="1:28" ht="31.5" x14ac:dyDescent="0.25">
      <c r="A209" s="87"/>
      <c r="B209" s="90" t="s">
        <v>1552</v>
      </c>
      <c r="C209" s="90" t="s">
        <v>1845</v>
      </c>
      <c r="D209" s="90" t="s">
        <v>1744</v>
      </c>
      <c r="E209" s="83" t="s">
        <v>1756</v>
      </c>
      <c r="F209" s="114" t="s">
        <v>287</v>
      </c>
      <c r="G209" s="115" t="s">
        <v>8</v>
      </c>
      <c r="H209" s="116">
        <v>8</v>
      </c>
      <c r="I209" s="111">
        <v>118584.648</v>
      </c>
      <c r="J209" s="104">
        <f t="shared" si="19"/>
        <v>22531</v>
      </c>
      <c r="K209" s="104">
        <f t="shared" si="20"/>
        <v>141115.64799999999</v>
      </c>
      <c r="L209" s="112">
        <f t="shared" si="18"/>
        <v>1128925.1839999999</v>
      </c>
      <c r="M209" s="113"/>
      <c r="N209" s="113">
        <f t="shared" si="21"/>
        <v>0</v>
      </c>
      <c r="O209" s="113">
        <f t="shared" si="22"/>
        <v>0</v>
      </c>
      <c r="P209" s="113">
        <f t="shared" si="23"/>
        <v>0</v>
      </c>
      <c r="Q209" s="88"/>
      <c r="R209" s="88"/>
      <c r="S209" s="88"/>
      <c r="T209" s="88"/>
      <c r="U209" s="88"/>
      <c r="V209" s="88"/>
      <c r="W209" s="88"/>
      <c r="X209" s="88"/>
      <c r="Y209" s="88"/>
      <c r="Z209" s="88"/>
      <c r="AA209" s="88"/>
      <c r="AB209" s="88"/>
    </row>
    <row r="210" spans="1:28" ht="47.25" x14ac:dyDescent="0.25">
      <c r="A210" s="87"/>
      <c r="B210" s="90" t="s">
        <v>1553</v>
      </c>
      <c r="C210" s="90" t="s">
        <v>1845</v>
      </c>
      <c r="D210" s="90" t="s">
        <v>1744</v>
      </c>
      <c r="E210" s="83" t="s">
        <v>1756</v>
      </c>
      <c r="F210" s="114" t="s">
        <v>289</v>
      </c>
      <c r="G210" s="115" t="s">
        <v>8</v>
      </c>
      <c r="H210" s="116">
        <v>6</v>
      </c>
      <c r="I210" s="111">
        <v>602802.56400000001</v>
      </c>
      <c r="J210" s="104">
        <f t="shared" si="19"/>
        <v>114532</v>
      </c>
      <c r="K210" s="104">
        <f t="shared" si="20"/>
        <v>717334.56400000001</v>
      </c>
      <c r="L210" s="112">
        <f t="shared" si="18"/>
        <v>4304007.3839999996</v>
      </c>
      <c r="M210" s="113"/>
      <c r="N210" s="113">
        <f t="shared" si="21"/>
        <v>0</v>
      </c>
      <c r="O210" s="113">
        <f t="shared" si="22"/>
        <v>0</v>
      </c>
      <c r="P210" s="113">
        <f t="shared" si="23"/>
        <v>0</v>
      </c>
      <c r="Q210" s="88"/>
      <c r="R210" s="88"/>
      <c r="S210" s="88"/>
      <c r="T210" s="88"/>
      <c r="U210" s="88"/>
      <c r="V210" s="88"/>
      <c r="W210" s="88"/>
      <c r="X210" s="88"/>
      <c r="Y210" s="88"/>
      <c r="Z210" s="88"/>
      <c r="AA210" s="88"/>
      <c r="AB210" s="88"/>
    </row>
    <row r="211" spans="1:28" ht="31.5" x14ac:dyDescent="0.25">
      <c r="A211" s="87"/>
      <c r="B211" s="90" t="s">
        <v>1554</v>
      </c>
      <c r="C211" s="90" t="s">
        <v>1845</v>
      </c>
      <c r="D211" s="90" t="s">
        <v>1744</v>
      </c>
      <c r="E211" s="83" t="s">
        <v>1756</v>
      </c>
      <c r="F211" s="114" t="s">
        <v>291</v>
      </c>
      <c r="G211" s="115" t="s">
        <v>20</v>
      </c>
      <c r="H211" s="116">
        <v>10</v>
      </c>
      <c r="I211" s="111">
        <v>13462.175999999999</v>
      </c>
      <c r="J211" s="104">
        <f t="shared" si="19"/>
        <v>2558</v>
      </c>
      <c r="K211" s="104">
        <f t="shared" si="20"/>
        <v>16020.175999999999</v>
      </c>
      <c r="L211" s="112">
        <f t="shared" si="18"/>
        <v>160201.76</v>
      </c>
      <c r="M211" s="113"/>
      <c r="N211" s="113">
        <f t="shared" si="21"/>
        <v>0</v>
      </c>
      <c r="O211" s="113">
        <f t="shared" si="22"/>
        <v>0</v>
      </c>
      <c r="P211" s="113">
        <f t="shared" si="23"/>
        <v>0</v>
      </c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88"/>
    </row>
    <row r="212" spans="1:28" ht="31.5" x14ac:dyDescent="0.25">
      <c r="A212" s="87"/>
      <c r="B212" s="90" t="s">
        <v>1555</v>
      </c>
      <c r="C212" s="90" t="s">
        <v>1845</v>
      </c>
      <c r="D212" s="90" t="s">
        <v>1744</v>
      </c>
      <c r="E212" s="83" t="s">
        <v>1756</v>
      </c>
      <c r="F212" s="114" t="s">
        <v>293</v>
      </c>
      <c r="G212" s="115" t="s">
        <v>8</v>
      </c>
      <c r="H212" s="116">
        <v>10</v>
      </c>
      <c r="I212" s="111">
        <v>107141.58</v>
      </c>
      <c r="J212" s="104">
        <f t="shared" si="19"/>
        <v>20357</v>
      </c>
      <c r="K212" s="104">
        <f t="shared" si="20"/>
        <v>127498.58</v>
      </c>
      <c r="L212" s="112">
        <f t="shared" si="18"/>
        <v>1274985.8</v>
      </c>
      <c r="M212" s="113"/>
      <c r="N212" s="113">
        <f t="shared" si="21"/>
        <v>0</v>
      </c>
      <c r="O212" s="113">
        <f t="shared" si="22"/>
        <v>0</v>
      </c>
      <c r="P212" s="113">
        <f t="shared" si="23"/>
        <v>0</v>
      </c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8"/>
    </row>
    <row r="213" spans="1:28" ht="31.5" x14ac:dyDescent="0.25">
      <c r="A213" s="87"/>
      <c r="B213" s="90" t="s">
        <v>1556</v>
      </c>
      <c r="C213" s="90" t="s">
        <v>1845</v>
      </c>
      <c r="D213" s="90" t="s">
        <v>1744</v>
      </c>
      <c r="E213" s="83" t="s">
        <v>1756</v>
      </c>
      <c r="F213" s="114" t="s">
        <v>295</v>
      </c>
      <c r="G213" s="115" t="s">
        <v>2</v>
      </c>
      <c r="H213" s="116">
        <v>5</v>
      </c>
      <c r="I213" s="111">
        <v>7443.0720000000001</v>
      </c>
      <c r="J213" s="104">
        <f t="shared" si="19"/>
        <v>1414</v>
      </c>
      <c r="K213" s="104">
        <f t="shared" si="20"/>
        <v>8857.0720000000001</v>
      </c>
      <c r="L213" s="112">
        <f t="shared" si="18"/>
        <v>44285.36</v>
      </c>
      <c r="M213" s="113"/>
      <c r="N213" s="113">
        <f t="shared" si="21"/>
        <v>0</v>
      </c>
      <c r="O213" s="113">
        <f t="shared" si="22"/>
        <v>0</v>
      </c>
      <c r="P213" s="113">
        <f t="shared" si="23"/>
        <v>0</v>
      </c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8"/>
    </row>
    <row r="214" spans="1:28" ht="31.5" x14ac:dyDescent="0.25">
      <c r="A214" s="87"/>
      <c r="B214" s="90" t="s">
        <v>1557</v>
      </c>
      <c r="C214" s="90" t="s">
        <v>1845</v>
      </c>
      <c r="D214" s="90" t="s">
        <v>1744</v>
      </c>
      <c r="E214" s="83" t="s">
        <v>1756</v>
      </c>
      <c r="F214" s="114" t="s">
        <v>297</v>
      </c>
      <c r="G214" s="115" t="s">
        <v>2</v>
      </c>
      <c r="H214" s="116">
        <v>5</v>
      </c>
      <c r="I214" s="111">
        <v>31168.955999999998</v>
      </c>
      <c r="J214" s="104">
        <f t="shared" si="19"/>
        <v>5922</v>
      </c>
      <c r="K214" s="104">
        <f t="shared" si="20"/>
        <v>37090.955999999998</v>
      </c>
      <c r="L214" s="112">
        <f t="shared" si="18"/>
        <v>185454.78</v>
      </c>
      <c r="M214" s="113"/>
      <c r="N214" s="113">
        <f t="shared" si="21"/>
        <v>0</v>
      </c>
      <c r="O214" s="113">
        <f t="shared" si="22"/>
        <v>0</v>
      </c>
      <c r="P214" s="113">
        <f t="shared" si="23"/>
        <v>0</v>
      </c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8"/>
    </row>
    <row r="215" spans="1:28" ht="31.5" x14ac:dyDescent="0.25">
      <c r="A215" s="87"/>
      <c r="B215" s="90" t="s">
        <v>1558</v>
      </c>
      <c r="C215" s="90" t="s">
        <v>1845</v>
      </c>
      <c r="D215" s="90" t="s">
        <v>1744</v>
      </c>
      <c r="E215" s="83" t="s">
        <v>1756</v>
      </c>
      <c r="F215" s="114" t="s">
        <v>299</v>
      </c>
      <c r="G215" s="115" t="s">
        <v>8</v>
      </c>
      <c r="H215" s="116">
        <v>8</v>
      </c>
      <c r="I215" s="111">
        <v>321167.02799999999</v>
      </c>
      <c r="J215" s="104">
        <f t="shared" si="19"/>
        <v>61022</v>
      </c>
      <c r="K215" s="104">
        <f t="shared" si="20"/>
        <v>382189.02799999999</v>
      </c>
      <c r="L215" s="112">
        <f t="shared" si="18"/>
        <v>3057512.2239999999</v>
      </c>
      <c r="M215" s="113"/>
      <c r="N215" s="113">
        <f t="shared" si="21"/>
        <v>0</v>
      </c>
      <c r="O215" s="113">
        <f t="shared" si="22"/>
        <v>0</v>
      </c>
      <c r="P215" s="113">
        <f t="shared" si="23"/>
        <v>0</v>
      </c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  <c r="AB215" s="88"/>
    </row>
    <row r="216" spans="1:28" ht="31.5" x14ac:dyDescent="0.25">
      <c r="A216" s="87"/>
      <c r="B216" s="90" t="s">
        <v>1559</v>
      </c>
      <c r="C216" s="90" t="s">
        <v>1845</v>
      </c>
      <c r="D216" s="90" t="s">
        <v>1744</v>
      </c>
      <c r="E216" s="83" t="s">
        <v>1756</v>
      </c>
      <c r="F216" s="114" t="s">
        <v>301</v>
      </c>
      <c r="G216" s="115" t="s">
        <v>20</v>
      </c>
      <c r="H216" s="116">
        <v>10</v>
      </c>
      <c r="I216" s="111">
        <v>40146.288</v>
      </c>
      <c r="J216" s="104">
        <f t="shared" si="19"/>
        <v>7628</v>
      </c>
      <c r="K216" s="104">
        <f t="shared" si="20"/>
        <v>47774.288</v>
      </c>
      <c r="L216" s="112">
        <f t="shared" si="18"/>
        <v>477742.88</v>
      </c>
      <c r="M216" s="113"/>
      <c r="N216" s="113">
        <f t="shared" si="21"/>
        <v>0</v>
      </c>
      <c r="O216" s="113">
        <f t="shared" si="22"/>
        <v>0</v>
      </c>
      <c r="P216" s="113">
        <f t="shared" si="23"/>
        <v>0</v>
      </c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  <c r="AB216" s="88"/>
    </row>
    <row r="217" spans="1:28" ht="63" customHeight="1" x14ac:dyDescent="0.25">
      <c r="A217" s="87"/>
      <c r="B217" s="90" t="s">
        <v>1560</v>
      </c>
      <c r="C217" s="90" t="s">
        <v>1845</v>
      </c>
      <c r="D217" s="90" t="s">
        <v>1744</v>
      </c>
      <c r="E217" s="83" t="s">
        <v>1756</v>
      </c>
      <c r="F217" s="114" t="s">
        <v>303</v>
      </c>
      <c r="G217" s="115" t="s">
        <v>8</v>
      </c>
      <c r="H217" s="116">
        <v>50</v>
      </c>
      <c r="I217" s="111">
        <v>46217.807999999997</v>
      </c>
      <c r="J217" s="104">
        <f t="shared" si="19"/>
        <v>8781</v>
      </c>
      <c r="K217" s="104">
        <f t="shared" si="20"/>
        <v>54998.807999999997</v>
      </c>
      <c r="L217" s="112">
        <f t="shared" si="18"/>
        <v>2749940.4</v>
      </c>
      <c r="M217" s="113"/>
      <c r="N217" s="113">
        <f t="shared" si="21"/>
        <v>0</v>
      </c>
      <c r="O217" s="113">
        <f t="shared" si="22"/>
        <v>0</v>
      </c>
      <c r="P217" s="113">
        <f t="shared" si="23"/>
        <v>0</v>
      </c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88"/>
    </row>
    <row r="218" spans="1:28" ht="66" customHeight="1" x14ac:dyDescent="0.25">
      <c r="A218" s="87"/>
      <c r="B218" s="90" t="s">
        <v>1561</v>
      </c>
      <c r="C218" s="90" t="s">
        <v>1845</v>
      </c>
      <c r="D218" s="90" t="s">
        <v>1744</v>
      </c>
      <c r="E218" s="83" t="s">
        <v>1756</v>
      </c>
      <c r="F218" s="114" t="s">
        <v>305</v>
      </c>
      <c r="G218" s="115" t="s">
        <v>8</v>
      </c>
      <c r="H218" s="116">
        <v>600</v>
      </c>
      <c r="I218" s="111">
        <v>25493.831999999999</v>
      </c>
      <c r="J218" s="104">
        <f t="shared" si="19"/>
        <v>4844</v>
      </c>
      <c r="K218" s="104">
        <f t="shared" si="20"/>
        <v>30337.831999999999</v>
      </c>
      <c r="L218" s="112">
        <f t="shared" si="18"/>
        <v>18202699.199999999</v>
      </c>
      <c r="M218" s="113"/>
      <c r="N218" s="113">
        <f t="shared" si="21"/>
        <v>0</v>
      </c>
      <c r="O218" s="113">
        <f t="shared" si="22"/>
        <v>0</v>
      </c>
      <c r="P218" s="113">
        <f t="shared" si="23"/>
        <v>0</v>
      </c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88"/>
    </row>
    <row r="219" spans="1:28" ht="31.5" x14ac:dyDescent="0.25">
      <c r="A219" s="87"/>
      <c r="B219" s="90" t="s">
        <v>1562</v>
      </c>
      <c r="C219" s="90" t="s">
        <v>1845</v>
      </c>
      <c r="D219" s="90" t="s">
        <v>1744</v>
      </c>
      <c r="E219" s="83" t="s">
        <v>1756</v>
      </c>
      <c r="F219" s="114" t="s">
        <v>307</v>
      </c>
      <c r="G219" s="115" t="s">
        <v>8</v>
      </c>
      <c r="H219" s="116">
        <v>35</v>
      </c>
      <c r="I219" s="111">
        <v>25493.831999999999</v>
      </c>
      <c r="J219" s="104">
        <f t="shared" si="19"/>
        <v>4844</v>
      </c>
      <c r="K219" s="104">
        <f t="shared" si="20"/>
        <v>30337.831999999999</v>
      </c>
      <c r="L219" s="112">
        <f t="shared" si="18"/>
        <v>1061824.1199999999</v>
      </c>
      <c r="M219" s="113"/>
      <c r="N219" s="113">
        <f t="shared" si="21"/>
        <v>0</v>
      </c>
      <c r="O219" s="113">
        <f t="shared" si="22"/>
        <v>0</v>
      </c>
      <c r="P219" s="113">
        <f t="shared" si="23"/>
        <v>0</v>
      </c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88"/>
    </row>
    <row r="220" spans="1:28" ht="31.5" x14ac:dyDescent="0.25">
      <c r="A220" s="87"/>
      <c r="B220" s="90" t="s">
        <v>1563</v>
      </c>
      <c r="C220" s="90" t="s">
        <v>1845</v>
      </c>
      <c r="D220" s="90" t="s">
        <v>1744</v>
      </c>
      <c r="E220" s="83" t="s">
        <v>1756</v>
      </c>
      <c r="F220" s="114" t="s">
        <v>309</v>
      </c>
      <c r="G220" s="115" t="s">
        <v>8</v>
      </c>
      <c r="H220" s="116">
        <v>35</v>
      </c>
      <c r="I220" s="111">
        <v>24899.784</v>
      </c>
      <c r="J220" s="104">
        <f t="shared" si="19"/>
        <v>4731</v>
      </c>
      <c r="K220" s="104">
        <f t="shared" si="20"/>
        <v>29630.784</v>
      </c>
      <c r="L220" s="112">
        <f t="shared" si="18"/>
        <v>1037077.44</v>
      </c>
      <c r="M220" s="113"/>
      <c r="N220" s="113">
        <f t="shared" si="21"/>
        <v>0</v>
      </c>
      <c r="O220" s="113">
        <f t="shared" si="22"/>
        <v>0</v>
      </c>
      <c r="P220" s="113">
        <f t="shared" si="23"/>
        <v>0</v>
      </c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  <c r="AB220" s="88"/>
    </row>
    <row r="221" spans="1:28" ht="31.5" x14ac:dyDescent="0.25">
      <c r="A221" s="87"/>
      <c r="B221" s="90" t="s">
        <v>1564</v>
      </c>
      <c r="C221" s="90" t="s">
        <v>1845</v>
      </c>
      <c r="D221" s="90" t="s">
        <v>1744</v>
      </c>
      <c r="E221" s="83" t="s">
        <v>1756</v>
      </c>
      <c r="F221" s="114" t="s">
        <v>311</v>
      </c>
      <c r="G221" s="115" t="s">
        <v>8</v>
      </c>
      <c r="H221" s="116">
        <v>60</v>
      </c>
      <c r="I221" s="111">
        <v>53253.563999999998</v>
      </c>
      <c r="J221" s="104">
        <f t="shared" si="19"/>
        <v>10118</v>
      </c>
      <c r="K221" s="104">
        <f t="shared" si="20"/>
        <v>63371.563999999998</v>
      </c>
      <c r="L221" s="112">
        <f t="shared" si="18"/>
        <v>3802293.84</v>
      </c>
      <c r="M221" s="113"/>
      <c r="N221" s="113">
        <f t="shared" si="21"/>
        <v>0</v>
      </c>
      <c r="O221" s="113">
        <f t="shared" si="22"/>
        <v>0</v>
      </c>
      <c r="P221" s="113">
        <f t="shared" si="23"/>
        <v>0</v>
      </c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</row>
    <row r="222" spans="1:28" ht="31.5" x14ac:dyDescent="0.25">
      <c r="A222" s="87"/>
      <c r="B222" s="90" t="s">
        <v>1565</v>
      </c>
      <c r="C222" s="90" t="s">
        <v>1845</v>
      </c>
      <c r="D222" s="90" t="s">
        <v>1744</v>
      </c>
      <c r="E222" s="83" t="s">
        <v>1756</v>
      </c>
      <c r="F222" s="114" t="s">
        <v>313</v>
      </c>
      <c r="G222" s="115" t="s">
        <v>20</v>
      </c>
      <c r="H222" s="116">
        <v>30</v>
      </c>
      <c r="I222" s="111">
        <v>15267.252</v>
      </c>
      <c r="J222" s="104">
        <f t="shared" si="19"/>
        <v>2901</v>
      </c>
      <c r="K222" s="104">
        <f t="shared" si="20"/>
        <v>18168.252</v>
      </c>
      <c r="L222" s="112">
        <f t="shared" si="18"/>
        <v>545047.56000000006</v>
      </c>
      <c r="M222" s="113"/>
      <c r="N222" s="113">
        <f t="shared" si="21"/>
        <v>0</v>
      </c>
      <c r="O222" s="113">
        <f t="shared" si="22"/>
        <v>0</v>
      </c>
      <c r="P222" s="113">
        <f t="shared" si="23"/>
        <v>0</v>
      </c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88"/>
    </row>
    <row r="223" spans="1:28" ht="31.5" x14ac:dyDescent="0.25">
      <c r="A223" s="87"/>
      <c r="B223" s="90" t="s">
        <v>1566</v>
      </c>
      <c r="C223" s="90" t="s">
        <v>1845</v>
      </c>
      <c r="D223" s="90" t="s">
        <v>1744</v>
      </c>
      <c r="E223" s="83" t="s">
        <v>1756</v>
      </c>
      <c r="F223" s="114" t="s">
        <v>315</v>
      </c>
      <c r="G223" s="115" t="s">
        <v>8</v>
      </c>
      <c r="H223" s="116">
        <v>20</v>
      </c>
      <c r="I223" s="111">
        <v>36357.048000000003</v>
      </c>
      <c r="J223" s="104">
        <f t="shared" si="19"/>
        <v>6908</v>
      </c>
      <c r="K223" s="104">
        <f t="shared" si="20"/>
        <v>43265.048000000003</v>
      </c>
      <c r="L223" s="112">
        <f t="shared" si="18"/>
        <v>865300.96000000008</v>
      </c>
      <c r="M223" s="113"/>
      <c r="N223" s="113">
        <f t="shared" si="21"/>
        <v>0</v>
      </c>
      <c r="O223" s="113">
        <f t="shared" si="22"/>
        <v>0</v>
      </c>
      <c r="P223" s="113">
        <f t="shared" si="23"/>
        <v>0</v>
      </c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</row>
    <row r="224" spans="1:28" ht="31.5" x14ac:dyDescent="0.25">
      <c r="A224" s="87"/>
      <c r="B224" s="90" t="s">
        <v>1567</v>
      </c>
      <c r="C224" s="90" t="s">
        <v>1845</v>
      </c>
      <c r="D224" s="90" t="s">
        <v>1744</v>
      </c>
      <c r="E224" s="83" t="s">
        <v>1756</v>
      </c>
      <c r="F224" s="114" t="s">
        <v>317</v>
      </c>
      <c r="G224" s="115" t="s">
        <v>20</v>
      </c>
      <c r="H224" s="116">
        <v>15</v>
      </c>
      <c r="I224" s="111">
        <v>19375.356</v>
      </c>
      <c r="J224" s="104">
        <f t="shared" si="19"/>
        <v>3681</v>
      </c>
      <c r="K224" s="104">
        <f t="shared" si="20"/>
        <v>23056.356</v>
      </c>
      <c r="L224" s="112">
        <f t="shared" si="18"/>
        <v>345845.33999999997</v>
      </c>
      <c r="M224" s="113"/>
      <c r="N224" s="113">
        <f t="shared" si="21"/>
        <v>0</v>
      </c>
      <c r="O224" s="113">
        <f t="shared" si="22"/>
        <v>0</v>
      </c>
      <c r="P224" s="113">
        <f t="shared" si="23"/>
        <v>0</v>
      </c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  <c r="AB224" s="88"/>
    </row>
    <row r="225" spans="1:28" ht="31.5" x14ac:dyDescent="0.25">
      <c r="A225" s="87"/>
      <c r="B225" s="90" t="s">
        <v>1568</v>
      </c>
      <c r="C225" s="90" t="s">
        <v>1845</v>
      </c>
      <c r="D225" s="90" t="s">
        <v>1744</v>
      </c>
      <c r="E225" s="83" t="s">
        <v>1756</v>
      </c>
      <c r="F225" s="114" t="s">
        <v>319</v>
      </c>
      <c r="G225" s="115" t="s">
        <v>2</v>
      </c>
      <c r="H225" s="116">
        <v>8</v>
      </c>
      <c r="I225" s="111">
        <v>123808.776</v>
      </c>
      <c r="J225" s="104">
        <f t="shared" si="19"/>
        <v>23524</v>
      </c>
      <c r="K225" s="104">
        <f t="shared" si="20"/>
        <v>147332.77600000001</v>
      </c>
      <c r="L225" s="112">
        <f t="shared" si="18"/>
        <v>1178662.2080000001</v>
      </c>
      <c r="M225" s="113"/>
      <c r="N225" s="113">
        <f t="shared" si="21"/>
        <v>0</v>
      </c>
      <c r="O225" s="113">
        <f t="shared" si="22"/>
        <v>0</v>
      </c>
      <c r="P225" s="113">
        <f t="shared" si="23"/>
        <v>0</v>
      </c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88"/>
    </row>
    <row r="226" spans="1:28" ht="31.5" x14ac:dyDescent="0.25">
      <c r="A226" s="87"/>
      <c r="B226" s="90" t="s">
        <v>1569</v>
      </c>
      <c r="C226" s="90" t="s">
        <v>1845</v>
      </c>
      <c r="D226" s="90" t="s">
        <v>1744</v>
      </c>
      <c r="E226" s="83" t="s">
        <v>1756</v>
      </c>
      <c r="F226" s="114" t="s">
        <v>321</v>
      </c>
      <c r="G226" s="115" t="s">
        <v>2</v>
      </c>
      <c r="H226" s="116">
        <v>8</v>
      </c>
      <c r="I226" s="111">
        <v>84501.144</v>
      </c>
      <c r="J226" s="104">
        <f t="shared" si="19"/>
        <v>16055</v>
      </c>
      <c r="K226" s="104">
        <f t="shared" si="20"/>
        <v>100556.144</v>
      </c>
      <c r="L226" s="112">
        <f t="shared" si="18"/>
        <v>804449.152</v>
      </c>
      <c r="M226" s="113"/>
      <c r="N226" s="113">
        <f t="shared" si="21"/>
        <v>0</v>
      </c>
      <c r="O226" s="113">
        <f t="shared" si="22"/>
        <v>0</v>
      </c>
      <c r="P226" s="113">
        <f t="shared" si="23"/>
        <v>0</v>
      </c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</row>
    <row r="227" spans="1:28" ht="31.5" x14ac:dyDescent="0.25">
      <c r="A227" s="87"/>
      <c r="B227" s="90" t="s">
        <v>1570</v>
      </c>
      <c r="C227" s="90" t="s">
        <v>1845</v>
      </c>
      <c r="D227" s="90" t="s">
        <v>1744</v>
      </c>
      <c r="E227" s="83" t="s">
        <v>1756</v>
      </c>
      <c r="F227" s="114" t="s">
        <v>323</v>
      </c>
      <c r="G227" s="115" t="s">
        <v>2</v>
      </c>
      <c r="H227" s="116">
        <v>8</v>
      </c>
      <c r="I227" s="111">
        <v>147389.424</v>
      </c>
      <c r="J227" s="104">
        <f t="shared" si="19"/>
        <v>28004</v>
      </c>
      <c r="K227" s="104">
        <f t="shared" si="20"/>
        <v>175393.424</v>
      </c>
      <c r="L227" s="112">
        <f t="shared" si="18"/>
        <v>1403147.392</v>
      </c>
      <c r="M227" s="113"/>
      <c r="N227" s="113">
        <f t="shared" si="21"/>
        <v>0</v>
      </c>
      <c r="O227" s="113">
        <f t="shared" si="22"/>
        <v>0</v>
      </c>
      <c r="P227" s="113">
        <f t="shared" si="23"/>
        <v>0</v>
      </c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/>
    </row>
    <row r="228" spans="1:28" ht="42.95" customHeight="1" x14ac:dyDescent="0.25">
      <c r="A228" s="87"/>
      <c r="B228" s="90" t="s">
        <v>1571</v>
      </c>
      <c r="C228" s="90" t="s">
        <v>1845</v>
      </c>
      <c r="D228" s="90" t="s">
        <v>1744</v>
      </c>
      <c r="E228" s="83" t="s">
        <v>1756</v>
      </c>
      <c r="F228" s="114" t="s">
        <v>325</v>
      </c>
      <c r="G228" s="115" t="s">
        <v>20</v>
      </c>
      <c r="H228" s="116">
        <v>20</v>
      </c>
      <c r="I228" s="111">
        <v>29868.383999999998</v>
      </c>
      <c r="J228" s="104">
        <f t="shared" si="19"/>
        <v>5675</v>
      </c>
      <c r="K228" s="104">
        <f t="shared" si="20"/>
        <v>35543.383999999998</v>
      </c>
      <c r="L228" s="112">
        <f t="shared" si="18"/>
        <v>710867.67999999993</v>
      </c>
      <c r="M228" s="113"/>
      <c r="N228" s="113">
        <f t="shared" si="21"/>
        <v>0</v>
      </c>
      <c r="O228" s="113">
        <f t="shared" si="22"/>
        <v>0</v>
      </c>
      <c r="P228" s="113">
        <f t="shared" si="23"/>
        <v>0</v>
      </c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88"/>
    </row>
    <row r="229" spans="1:28" ht="31.5" x14ac:dyDescent="0.25">
      <c r="A229" s="87"/>
      <c r="B229" s="90" t="s">
        <v>1572</v>
      </c>
      <c r="C229" s="90" t="s">
        <v>1845</v>
      </c>
      <c r="D229" s="90" t="s">
        <v>1744</v>
      </c>
      <c r="E229" s="83" t="s">
        <v>1756</v>
      </c>
      <c r="F229" s="114" t="s">
        <v>327</v>
      </c>
      <c r="G229" s="115" t="s">
        <v>20</v>
      </c>
      <c r="H229" s="116">
        <v>15</v>
      </c>
      <c r="I229" s="111">
        <v>36892.127999999997</v>
      </c>
      <c r="J229" s="104">
        <f t="shared" si="19"/>
        <v>7010</v>
      </c>
      <c r="K229" s="104">
        <f t="shared" si="20"/>
        <v>43902.127999999997</v>
      </c>
      <c r="L229" s="112">
        <f t="shared" si="18"/>
        <v>658531.91999999993</v>
      </c>
      <c r="M229" s="113"/>
      <c r="N229" s="113">
        <f t="shared" si="21"/>
        <v>0</v>
      </c>
      <c r="O229" s="113">
        <f t="shared" si="22"/>
        <v>0</v>
      </c>
      <c r="P229" s="113">
        <f t="shared" si="23"/>
        <v>0</v>
      </c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  <c r="AB229" s="88"/>
    </row>
    <row r="230" spans="1:28" ht="31.5" x14ac:dyDescent="0.25">
      <c r="A230" s="87"/>
      <c r="B230" s="90" t="s">
        <v>1573</v>
      </c>
      <c r="C230" s="90" t="s">
        <v>1845</v>
      </c>
      <c r="D230" s="90" t="s">
        <v>1744</v>
      </c>
      <c r="E230" s="83" t="s">
        <v>1756</v>
      </c>
      <c r="F230" s="114" t="s">
        <v>329</v>
      </c>
      <c r="G230" s="115" t="s">
        <v>8</v>
      </c>
      <c r="H230" s="116">
        <v>100</v>
      </c>
      <c r="I230" s="111">
        <v>37566.983999999997</v>
      </c>
      <c r="J230" s="104">
        <f t="shared" si="19"/>
        <v>7138</v>
      </c>
      <c r="K230" s="104">
        <f t="shared" si="20"/>
        <v>44704.983999999997</v>
      </c>
      <c r="L230" s="112">
        <f t="shared" si="18"/>
        <v>4470498.3999999994</v>
      </c>
      <c r="M230" s="113"/>
      <c r="N230" s="113">
        <f t="shared" si="21"/>
        <v>0</v>
      </c>
      <c r="O230" s="113">
        <f t="shared" si="22"/>
        <v>0</v>
      </c>
      <c r="P230" s="113">
        <f t="shared" si="23"/>
        <v>0</v>
      </c>
      <c r="Q230" s="88"/>
      <c r="R230" s="88"/>
      <c r="S230" s="88"/>
      <c r="T230" s="88"/>
      <c r="U230" s="88"/>
      <c r="V230" s="88"/>
      <c r="W230" s="88"/>
      <c r="X230" s="88"/>
      <c r="Y230" s="88"/>
      <c r="Z230" s="88"/>
      <c r="AA230" s="88"/>
      <c r="AB230" s="88"/>
    </row>
    <row r="231" spans="1:28" ht="31.5" x14ac:dyDescent="0.25">
      <c r="A231" s="87"/>
      <c r="B231" s="90" t="s">
        <v>1574</v>
      </c>
      <c r="C231" s="90" t="s">
        <v>1845</v>
      </c>
      <c r="D231" s="90" t="s">
        <v>1744</v>
      </c>
      <c r="E231" s="83" t="s">
        <v>1756</v>
      </c>
      <c r="F231" s="114" t="s">
        <v>331</v>
      </c>
      <c r="G231" s="115" t="s">
        <v>8</v>
      </c>
      <c r="H231" s="116">
        <v>250</v>
      </c>
      <c r="I231" s="111">
        <v>42355.404000000002</v>
      </c>
      <c r="J231" s="104">
        <f t="shared" si="19"/>
        <v>8048</v>
      </c>
      <c r="K231" s="104">
        <f t="shared" si="20"/>
        <v>50403.404000000002</v>
      </c>
      <c r="L231" s="112">
        <f t="shared" si="18"/>
        <v>12600851</v>
      </c>
      <c r="M231" s="113"/>
      <c r="N231" s="113">
        <f t="shared" si="21"/>
        <v>0</v>
      </c>
      <c r="O231" s="113">
        <f t="shared" si="22"/>
        <v>0</v>
      </c>
      <c r="P231" s="113">
        <f t="shared" si="23"/>
        <v>0</v>
      </c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  <c r="AB231" s="88"/>
    </row>
    <row r="232" spans="1:28" ht="31.5" x14ac:dyDescent="0.25">
      <c r="A232" s="87"/>
      <c r="B232" s="90" t="s">
        <v>1575</v>
      </c>
      <c r="C232" s="90" t="s">
        <v>1845</v>
      </c>
      <c r="D232" s="90" t="s">
        <v>1744</v>
      </c>
      <c r="E232" s="83" t="s">
        <v>1756</v>
      </c>
      <c r="F232" s="114" t="s">
        <v>333</v>
      </c>
      <c r="G232" s="115" t="s">
        <v>20</v>
      </c>
      <c r="H232" s="116">
        <v>20</v>
      </c>
      <c r="I232" s="111">
        <v>12618.06</v>
      </c>
      <c r="J232" s="104">
        <f t="shared" si="19"/>
        <v>2397</v>
      </c>
      <c r="K232" s="104">
        <f t="shared" si="20"/>
        <v>15015.06</v>
      </c>
      <c r="L232" s="112">
        <f t="shared" si="18"/>
        <v>300301.2</v>
      </c>
      <c r="M232" s="113"/>
      <c r="N232" s="113">
        <f t="shared" si="21"/>
        <v>0</v>
      </c>
      <c r="O232" s="113">
        <f t="shared" si="22"/>
        <v>0</v>
      </c>
      <c r="P232" s="113">
        <f t="shared" si="23"/>
        <v>0</v>
      </c>
      <c r="Q232" s="88"/>
      <c r="R232" s="88"/>
      <c r="S232" s="88"/>
      <c r="T232" s="88"/>
      <c r="U232" s="88"/>
      <c r="V232" s="88"/>
      <c r="W232" s="88"/>
      <c r="X232" s="88"/>
      <c r="Y232" s="88"/>
      <c r="Z232" s="88"/>
      <c r="AA232" s="88"/>
      <c r="AB232" s="88"/>
    </row>
    <row r="233" spans="1:28" ht="31.5" x14ac:dyDescent="0.25">
      <c r="A233" s="87"/>
      <c r="B233" s="90" t="s">
        <v>1576</v>
      </c>
      <c r="C233" s="90" t="s">
        <v>1845</v>
      </c>
      <c r="D233" s="90" t="s">
        <v>1744</v>
      </c>
      <c r="E233" s="83" t="s">
        <v>1756</v>
      </c>
      <c r="F233" s="114" t="s">
        <v>335</v>
      </c>
      <c r="G233" s="115" t="s">
        <v>20</v>
      </c>
      <c r="H233" s="116">
        <v>60</v>
      </c>
      <c r="I233" s="111">
        <v>28802.592000000001</v>
      </c>
      <c r="J233" s="104">
        <f t="shared" si="19"/>
        <v>5472</v>
      </c>
      <c r="K233" s="104">
        <f t="shared" si="20"/>
        <v>34274.592000000004</v>
      </c>
      <c r="L233" s="112">
        <f t="shared" si="18"/>
        <v>2056475.5200000003</v>
      </c>
      <c r="M233" s="113"/>
      <c r="N233" s="113">
        <f t="shared" si="21"/>
        <v>0</v>
      </c>
      <c r="O233" s="113">
        <f t="shared" si="22"/>
        <v>0</v>
      </c>
      <c r="P233" s="113">
        <f t="shared" si="23"/>
        <v>0</v>
      </c>
      <c r="Q233" s="88"/>
      <c r="R233" s="88"/>
      <c r="S233" s="88"/>
      <c r="T233" s="88"/>
      <c r="U233" s="88"/>
      <c r="V233" s="88"/>
      <c r="W233" s="88"/>
      <c r="X233" s="88"/>
      <c r="Y233" s="88"/>
      <c r="Z233" s="88"/>
      <c r="AA233" s="88"/>
      <c r="AB233" s="88"/>
    </row>
    <row r="234" spans="1:28" ht="56.25" customHeight="1" x14ac:dyDescent="0.25">
      <c r="A234" s="87"/>
      <c r="B234" s="90" t="s">
        <v>1577</v>
      </c>
      <c r="C234" s="90" t="s">
        <v>1845</v>
      </c>
      <c r="D234" s="90" t="s">
        <v>1744</v>
      </c>
      <c r="E234" s="83" t="s">
        <v>1756</v>
      </c>
      <c r="F234" s="114" t="s">
        <v>1448</v>
      </c>
      <c r="G234" s="115" t="s">
        <v>20</v>
      </c>
      <c r="H234" s="116">
        <v>25</v>
      </c>
      <c r="I234" s="111">
        <v>42783.468000000001</v>
      </c>
      <c r="J234" s="104">
        <f t="shared" si="19"/>
        <v>8129</v>
      </c>
      <c r="K234" s="104">
        <f t="shared" si="20"/>
        <v>50912.468000000001</v>
      </c>
      <c r="L234" s="112">
        <f t="shared" si="18"/>
        <v>1272811.7</v>
      </c>
      <c r="M234" s="113"/>
      <c r="N234" s="113">
        <f t="shared" si="21"/>
        <v>0</v>
      </c>
      <c r="O234" s="113">
        <f t="shared" si="22"/>
        <v>0</v>
      </c>
      <c r="P234" s="113">
        <f t="shared" si="23"/>
        <v>0</v>
      </c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</row>
    <row r="235" spans="1:28" ht="31.5" x14ac:dyDescent="0.25">
      <c r="A235" s="87"/>
      <c r="B235" s="90" t="s">
        <v>1578</v>
      </c>
      <c r="C235" s="90" t="s">
        <v>1845</v>
      </c>
      <c r="D235" s="90" t="s">
        <v>1744</v>
      </c>
      <c r="E235" s="83" t="s">
        <v>1756</v>
      </c>
      <c r="F235" s="114" t="s">
        <v>338</v>
      </c>
      <c r="G235" s="115" t="s">
        <v>20</v>
      </c>
      <c r="H235" s="116">
        <v>20</v>
      </c>
      <c r="I235" s="111">
        <v>851092.78799999994</v>
      </c>
      <c r="J235" s="104">
        <f t="shared" si="19"/>
        <v>161708</v>
      </c>
      <c r="K235" s="104">
        <f t="shared" si="20"/>
        <v>1012800.7879999999</v>
      </c>
      <c r="L235" s="112">
        <f t="shared" si="18"/>
        <v>20256015.759999998</v>
      </c>
      <c r="M235" s="113"/>
      <c r="N235" s="113">
        <f t="shared" si="21"/>
        <v>0</v>
      </c>
      <c r="O235" s="113">
        <f t="shared" si="22"/>
        <v>0</v>
      </c>
      <c r="P235" s="113">
        <f t="shared" si="23"/>
        <v>0</v>
      </c>
      <c r="Q235" s="88"/>
      <c r="R235" s="88"/>
      <c r="S235" s="88"/>
      <c r="T235" s="88"/>
      <c r="U235" s="88"/>
      <c r="V235" s="88"/>
      <c r="W235" s="88"/>
      <c r="X235" s="88"/>
      <c r="Y235" s="88"/>
      <c r="Z235" s="88"/>
      <c r="AA235" s="88"/>
      <c r="AB235" s="88"/>
    </row>
    <row r="236" spans="1:28" ht="45.75" customHeight="1" x14ac:dyDescent="0.25">
      <c r="A236" s="87"/>
      <c r="B236" s="90" t="s">
        <v>1579</v>
      </c>
      <c r="C236" s="90" t="s">
        <v>1845</v>
      </c>
      <c r="D236" s="90" t="s">
        <v>1744</v>
      </c>
      <c r="E236" s="83" t="s">
        <v>1756</v>
      </c>
      <c r="F236" s="114" t="s">
        <v>1781</v>
      </c>
      <c r="G236" s="117" t="s">
        <v>1464</v>
      </c>
      <c r="H236" s="118">
        <v>100</v>
      </c>
      <c r="I236" s="111">
        <v>110000</v>
      </c>
      <c r="J236" s="104">
        <f t="shared" si="19"/>
        <v>20900</v>
      </c>
      <c r="K236" s="104">
        <f t="shared" si="20"/>
        <v>130900</v>
      </c>
      <c r="L236" s="112">
        <f t="shared" si="18"/>
        <v>13090000</v>
      </c>
      <c r="M236" s="113"/>
      <c r="N236" s="113">
        <f t="shared" si="21"/>
        <v>0</v>
      </c>
      <c r="O236" s="113">
        <f t="shared" si="22"/>
        <v>0</v>
      </c>
      <c r="P236" s="113">
        <f t="shared" si="23"/>
        <v>0</v>
      </c>
      <c r="Q236" s="88"/>
      <c r="R236" s="88"/>
      <c r="S236" s="88"/>
      <c r="T236" s="88"/>
      <c r="U236" s="88"/>
      <c r="V236" s="88"/>
      <c r="W236" s="88"/>
      <c r="X236" s="88"/>
      <c r="Y236" s="88"/>
      <c r="Z236" s="88"/>
      <c r="AA236" s="88"/>
      <c r="AB236" s="88"/>
    </row>
    <row r="237" spans="1:28" ht="31.5" x14ac:dyDescent="0.25">
      <c r="A237" s="87"/>
      <c r="B237" s="90" t="s">
        <v>1580</v>
      </c>
      <c r="C237" s="90" t="s">
        <v>1845</v>
      </c>
      <c r="D237" s="90" t="s">
        <v>1744</v>
      </c>
      <c r="E237" s="83" t="s">
        <v>1756</v>
      </c>
      <c r="F237" s="114" t="s">
        <v>1782</v>
      </c>
      <c r="G237" s="117" t="s">
        <v>2</v>
      </c>
      <c r="H237" s="118">
        <v>100</v>
      </c>
      <c r="I237" s="111">
        <v>30000</v>
      </c>
      <c r="J237" s="104">
        <f t="shared" si="19"/>
        <v>5700</v>
      </c>
      <c r="K237" s="104">
        <f t="shared" si="20"/>
        <v>35700</v>
      </c>
      <c r="L237" s="112">
        <f t="shared" si="18"/>
        <v>3570000</v>
      </c>
      <c r="M237" s="113"/>
      <c r="N237" s="113">
        <f t="shared" si="21"/>
        <v>0</v>
      </c>
      <c r="O237" s="113">
        <f t="shared" si="22"/>
        <v>0</v>
      </c>
      <c r="P237" s="113">
        <f t="shared" si="23"/>
        <v>0</v>
      </c>
      <c r="Q237" s="88"/>
      <c r="R237" s="88"/>
      <c r="S237" s="88"/>
      <c r="T237" s="88"/>
      <c r="U237" s="88"/>
      <c r="V237" s="88"/>
      <c r="W237" s="88"/>
      <c r="X237" s="88"/>
      <c r="Y237" s="88"/>
      <c r="Z237" s="88"/>
      <c r="AA237" s="88"/>
      <c r="AB237" s="88"/>
    </row>
    <row r="238" spans="1:28" ht="31.5" x14ac:dyDescent="0.25">
      <c r="A238" s="87"/>
      <c r="B238" s="90" t="s">
        <v>1581</v>
      </c>
      <c r="C238" s="90" t="s">
        <v>1845</v>
      </c>
      <c r="D238" s="90" t="s">
        <v>1744</v>
      </c>
      <c r="E238" s="83" t="s">
        <v>1756</v>
      </c>
      <c r="F238" s="114" t="s">
        <v>1711</v>
      </c>
      <c r="G238" s="117" t="s">
        <v>8</v>
      </c>
      <c r="H238" s="118">
        <v>400</v>
      </c>
      <c r="I238" s="111">
        <v>76189.7768033108</v>
      </c>
      <c r="J238" s="104">
        <f t="shared" si="19"/>
        <v>14476</v>
      </c>
      <c r="K238" s="104">
        <f t="shared" si="20"/>
        <v>90665.7768033108</v>
      </c>
      <c r="L238" s="112">
        <f t="shared" si="18"/>
        <v>36266310.721324317</v>
      </c>
      <c r="M238" s="113"/>
      <c r="N238" s="113">
        <f t="shared" si="21"/>
        <v>0</v>
      </c>
      <c r="O238" s="113">
        <f t="shared" si="22"/>
        <v>0</v>
      </c>
      <c r="P238" s="113">
        <f t="shared" si="23"/>
        <v>0</v>
      </c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  <c r="AB238" s="88"/>
    </row>
    <row r="239" spans="1:28" ht="31.5" x14ac:dyDescent="0.25">
      <c r="A239" s="87"/>
      <c r="B239" s="90" t="s">
        <v>1582</v>
      </c>
      <c r="C239" s="90" t="s">
        <v>1845</v>
      </c>
      <c r="D239" s="90" t="s">
        <v>1744</v>
      </c>
      <c r="E239" s="83" t="s">
        <v>1756</v>
      </c>
      <c r="F239" s="114" t="s">
        <v>1465</v>
      </c>
      <c r="G239" s="117" t="s">
        <v>1462</v>
      </c>
      <c r="H239" s="118">
        <v>60</v>
      </c>
      <c r="I239" s="111">
        <v>73904.434999999998</v>
      </c>
      <c r="J239" s="104">
        <f t="shared" si="19"/>
        <v>14042</v>
      </c>
      <c r="K239" s="104">
        <f t="shared" si="20"/>
        <v>87946.434999999998</v>
      </c>
      <c r="L239" s="112">
        <f t="shared" si="18"/>
        <v>5276786.0999999996</v>
      </c>
      <c r="M239" s="113"/>
      <c r="N239" s="113">
        <f t="shared" si="21"/>
        <v>0</v>
      </c>
      <c r="O239" s="113">
        <f t="shared" si="22"/>
        <v>0</v>
      </c>
      <c r="P239" s="113">
        <f t="shared" si="23"/>
        <v>0</v>
      </c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  <c r="AB239" s="88"/>
    </row>
    <row r="240" spans="1:28" ht="31.5" x14ac:dyDescent="0.25">
      <c r="A240" s="87"/>
      <c r="B240" s="90" t="s">
        <v>1583</v>
      </c>
      <c r="C240" s="90" t="s">
        <v>1845</v>
      </c>
      <c r="D240" s="90" t="s">
        <v>1744</v>
      </c>
      <c r="E240" s="83" t="s">
        <v>1756</v>
      </c>
      <c r="F240" s="114" t="s">
        <v>1712</v>
      </c>
      <c r="G240" s="117" t="s">
        <v>8</v>
      </c>
      <c r="H240" s="118">
        <v>1000</v>
      </c>
      <c r="I240" s="111">
        <v>47290.7995544554</v>
      </c>
      <c r="J240" s="104">
        <f t="shared" si="19"/>
        <v>8985</v>
      </c>
      <c r="K240" s="104">
        <f t="shared" si="20"/>
        <v>56275.7995544554</v>
      </c>
      <c r="L240" s="112">
        <f t="shared" si="18"/>
        <v>56275799.5544554</v>
      </c>
      <c r="M240" s="113"/>
      <c r="N240" s="113">
        <f t="shared" si="21"/>
        <v>0</v>
      </c>
      <c r="O240" s="113">
        <f t="shared" si="22"/>
        <v>0</v>
      </c>
      <c r="P240" s="113">
        <f t="shared" si="23"/>
        <v>0</v>
      </c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88"/>
    </row>
    <row r="241" spans="1:28" ht="31.5" x14ac:dyDescent="0.25">
      <c r="A241" s="87"/>
      <c r="B241" s="90" t="s">
        <v>1584</v>
      </c>
      <c r="C241" s="90" t="s">
        <v>1845</v>
      </c>
      <c r="D241" s="90" t="s">
        <v>1744</v>
      </c>
      <c r="E241" s="83" t="s">
        <v>1756</v>
      </c>
      <c r="F241" s="114" t="s">
        <v>1713</v>
      </c>
      <c r="G241" s="117" t="s">
        <v>8</v>
      </c>
      <c r="H241" s="118">
        <v>100</v>
      </c>
      <c r="I241" s="111">
        <v>30164.145019272299</v>
      </c>
      <c r="J241" s="104">
        <f t="shared" si="19"/>
        <v>5731</v>
      </c>
      <c r="K241" s="104">
        <f t="shared" si="20"/>
        <v>35895.145019272299</v>
      </c>
      <c r="L241" s="112">
        <f t="shared" si="18"/>
        <v>3589514.50192723</v>
      </c>
      <c r="M241" s="113"/>
      <c r="N241" s="113">
        <f t="shared" si="21"/>
        <v>0</v>
      </c>
      <c r="O241" s="113">
        <f t="shared" si="22"/>
        <v>0</v>
      </c>
      <c r="P241" s="113">
        <f t="shared" si="23"/>
        <v>0</v>
      </c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8"/>
      <c r="AB241" s="88"/>
    </row>
    <row r="242" spans="1:28" ht="33" customHeight="1" x14ac:dyDescent="0.25">
      <c r="A242" s="87"/>
      <c r="B242" s="90" t="s">
        <v>1585</v>
      </c>
      <c r="C242" s="90" t="s">
        <v>1845</v>
      </c>
      <c r="D242" s="90" t="s">
        <v>1744</v>
      </c>
      <c r="E242" s="83" t="s">
        <v>1756</v>
      </c>
      <c r="F242" s="114" t="s">
        <v>1714</v>
      </c>
      <c r="G242" s="117" t="s">
        <v>20</v>
      </c>
      <c r="H242" s="118">
        <v>200</v>
      </c>
      <c r="I242" s="111">
        <v>21726.883114328801</v>
      </c>
      <c r="J242" s="104">
        <f t="shared" si="19"/>
        <v>4128</v>
      </c>
      <c r="K242" s="104">
        <f t="shared" si="20"/>
        <v>25854.883114328801</v>
      </c>
      <c r="L242" s="112">
        <f t="shared" si="18"/>
        <v>5170976.6228657598</v>
      </c>
      <c r="M242" s="113"/>
      <c r="N242" s="113">
        <f t="shared" si="21"/>
        <v>0</v>
      </c>
      <c r="O242" s="113">
        <f t="shared" si="22"/>
        <v>0</v>
      </c>
      <c r="P242" s="113">
        <f t="shared" si="23"/>
        <v>0</v>
      </c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8"/>
      <c r="AB242" s="88"/>
    </row>
    <row r="243" spans="1:28" ht="18" customHeight="1" x14ac:dyDescent="0.25">
      <c r="A243" s="87"/>
      <c r="B243" s="90" t="s">
        <v>1586</v>
      </c>
      <c r="C243" s="90" t="s">
        <v>1845</v>
      </c>
      <c r="D243" s="90" t="s">
        <v>1744</v>
      </c>
      <c r="E243" s="83" t="s">
        <v>1756</v>
      </c>
      <c r="F243" s="114" t="s">
        <v>1466</v>
      </c>
      <c r="G243" s="117" t="s">
        <v>8</v>
      </c>
      <c r="H243" s="118">
        <v>100</v>
      </c>
      <c r="I243" s="111">
        <v>47731.874134495702</v>
      </c>
      <c r="J243" s="104">
        <f t="shared" si="19"/>
        <v>9069</v>
      </c>
      <c r="K243" s="104">
        <f t="shared" si="20"/>
        <v>56800.874134495702</v>
      </c>
      <c r="L243" s="112">
        <f t="shared" si="18"/>
        <v>5680087.4134495705</v>
      </c>
      <c r="M243" s="113"/>
      <c r="N243" s="113">
        <f t="shared" si="21"/>
        <v>0</v>
      </c>
      <c r="O243" s="113">
        <f t="shared" si="22"/>
        <v>0</v>
      </c>
      <c r="P243" s="113">
        <f t="shared" si="23"/>
        <v>0</v>
      </c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  <c r="AB243" s="88"/>
    </row>
    <row r="244" spans="1:28" ht="35.1" customHeight="1" x14ac:dyDescent="0.25">
      <c r="A244" s="87"/>
      <c r="B244" s="90" t="s">
        <v>1587</v>
      </c>
      <c r="C244" s="90" t="s">
        <v>1845</v>
      </c>
      <c r="D244" s="90" t="s">
        <v>1744</v>
      </c>
      <c r="E244" s="83" t="s">
        <v>1756</v>
      </c>
      <c r="F244" s="114" t="s">
        <v>1715</v>
      </c>
      <c r="G244" s="117" t="s">
        <v>2</v>
      </c>
      <c r="H244" s="118">
        <v>350</v>
      </c>
      <c r="I244" s="111">
        <v>147979</v>
      </c>
      <c r="J244" s="104">
        <f t="shared" si="19"/>
        <v>28116</v>
      </c>
      <c r="K244" s="104">
        <f t="shared" si="20"/>
        <v>176095</v>
      </c>
      <c r="L244" s="112">
        <f t="shared" si="18"/>
        <v>61633250</v>
      </c>
      <c r="M244" s="113"/>
      <c r="N244" s="113">
        <f t="shared" si="21"/>
        <v>0</v>
      </c>
      <c r="O244" s="113">
        <f t="shared" si="22"/>
        <v>0</v>
      </c>
      <c r="P244" s="113">
        <f t="shared" si="23"/>
        <v>0</v>
      </c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  <c r="AB244" s="88"/>
    </row>
    <row r="245" spans="1:28" ht="36.950000000000003" customHeight="1" x14ac:dyDescent="0.25">
      <c r="A245" s="87"/>
      <c r="B245" s="90" t="s">
        <v>1588</v>
      </c>
      <c r="C245" s="90" t="s">
        <v>1845</v>
      </c>
      <c r="D245" s="90" t="s">
        <v>1744</v>
      </c>
      <c r="E245" s="83" t="s">
        <v>1756</v>
      </c>
      <c r="F245" s="114" t="s">
        <v>1716</v>
      </c>
      <c r="G245" s="117" t="s">
        <v>20</v>
      </c>
      <c r="H245" s="118">
        <v>240</v>
      </c>
      <c r="I245" s="111">
        <v>43938.001980198002</v>
      </c>
      <c r="J245" s="104">
        <f t="shared" si="19"/>
        <v>8348</v>
      </c>
      <c r="K245" s="104">
        <f t="shared" si="20"/>
        <v>52286.001980198002</v>
      </c>
      <c r="L245" s="112">
        <f t="shared" si="18"/>
        <v>12548640.475247521</v>
      </c>
      <c r="M245" s="113"/>
      <c r="N245" s="113">
        <f t="shared" si="21"/>
        <v>0</v>
      </c>
      <c r="O245" s="113">
        <f t="shared" si="22"/>
        <v>0</v>
      </c>
      <c r="P245" s="113">
        <f t="shared" si="23"/>
        <v>0</v>
      </c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  <c r="AB245" s="88"/>
    </row>
    <row r="246" spans="1:28" ht="31.5" x14ac:dyDescent="0.25">
      <c r="A246" s="87"/>
      <c r="B246" s="90" t="s">
        <v>1589</v>
      </c>
      <c r="C246" s="90" t="s">
        <v>1845</v>
      </c>
      <c r="D246" s="90" t="s">
        <v>1744</v>
      </c>
      <c r="E246" s="83" t="s">
        <v>1756</v>
      </c>
      <c r="F246" s="114" t="s">
        <v>1717</v>
      </c>
      <c r="G246" s="117" t="s">
        <v>8</v>
      </c>
      <c r="H246" s="118">
        <v>200</v>
      </c>
      <c r="I246" s="111">
        <v>35233.496168671001</v>
      </c>
      <c r="J246" s="104">
        <f t="shared" si="19"/>
        <v>6694</v>
      </c>
      <c r="K246" s="104">
        <f t="shared" si="20"/>
        <v>41927.496168671001</v>
      </c>
      <c r="L246" s="112">
        <f t="shared" si="18"/>
        <v>8385499.2337341998</v>
      </c>
      <c r="M246" s="113"/>
      <c r="N246" s="113">
        <f t="shared" si="21"/>
        <v>0</v>
      </c>
      <c r="O246" s="113">
        <f t="shared" si="22"/>
        <v>0</v>
      </c>
      <c r="P246" s="113">
        <f t="shared" si="23"/>
        <v>0</v>
      </c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  <c r="AB246" s="88"/>
    </row>
    <row r="247" spans="1:28" ht="31.5" x14ac:dyDescent="0.25">
      <c r="A247" s="87"/>
      <c r="B247" s="90" t="s">
        <v>1590</v>
      </c>
      <c r="C247" s="90" t="s">
        <v>1845</v>
      </c>
      <c r="D247" s="90" t="s">
        <v>1744</v>
      </c>
      <c r="E247" s="83" t="s">
        <v>1756</v>
      </c>
      <c r="F247" s="114" t="s">
        <v>1718</v>
      </c>
      <c r="G247" s="117" t="s">
        <v>8</v>
      </c>
      <c r="H247" s="118">
        <v>550</v>
      </c>
      <c r="I247" s="111">
        <v>65588.032429703002</v>
      </c>
      <c r="J247" s="104">
        <f t="shared" si="19"/>
        <v>12462</v>
      </c>
      <c r="K247" s="104">
        <f t="shared" si="20"/>
        <v>78050.032429703002</v>
      </c>
      <c r="L247" s="112">
        <f t="shared" si="18"/>
        <v>42927517.83633665</v>
      </c>
      <c r="M247" s="113"/>
      <c r="N247" s="113">
        <f t="shared" si="21"/>
        <v>0</v>
      </c>
      <c r="O247" s="113">
        <f t="shared" si="22"/>
        <v>0</v>
      </c>
      <c r="P247" s="113">
        <f t="shared" si="23"/>
        <v>0</v>
      </c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  <c r="AB247" s="88"/>
    </row>
    <row r="248" spans="1:28" ht="31.5" x14ac:dyDescent="0.25">
      <c r="A248" s="87"/>
      <c r="B248" s="90" t="s">
        <v>1591</v>
      </c>
      <c r="C248" s="90" t="s">
        <v>1845</v>
      </c>
      <c r="D248" s="90" t="s">
        <v>1744</v>
      </c>
      <c r="E248" s="83" t="s">
        <v>1756</v>
      </c>
      <c r="F248" s="114" t="s">
        <v>1719</v>
      </c>
      <c r="G248" s="117" t="s">
        <v>8</v>
      </c>
      <c r="H248" s="118">
        <v>70</v>
      </c>
      <c r="I248" s="111">
        <v>99372.398290363795</v>
      </c>
      <c r="J248" s="104">
        <f t="shared" si="19"/>
        <v>18881</v>
      </c>
      <c r="K248" s="104">
        <f t="shared" si="20"/>
        <v>118253.3982903638</v>
      </c>
      <c r="L248" s="112">
        <f t="shared" si="18"/>
        <v>8277737.8803254655</v>
      </c>
      <c r="M248" s="113"/>
      <c r="N248" s="113">
        <f t="shared" si="21"/>
        <v>0</v>
      </c>
      <c r="O248" s="113">
        <f t="shared" si="22"/>
        <v>0</v>
      </c>
      <c r="P248" s="113">
        <f t="shared" si="23"/>
        <v>0</v>
      </c>
      <c r="Q248" s="88"/>
      <c r="R248" s="88"/>
      <c r="S248" s="88"/>
      <c r="T248" s="88"/>
      <c r="U248" s="88"/>
      <c r="V248" s="88"/>
      <c r="W248" s="88"/>
      <c r="X248" s="88"/>
      <c r="Y248" s="88"/>
      <c r="Z248" s="88"/>
      <c r="AA248" s="88"/>
      <c r="AB248" s="88"/>
    </row>
    <row r="249" spans="1:28" ht="31.5" x14ac:dyDescent="0.25">
      <c r="A249" s="87"/>
      <c r="B249" s="90" t="s">
        <v>1592</v>
      </c>
      <c r="C249" s="90" t="s">
        <v>1845</v>
      </c>
      <c r="D249" s="90" t="s">
        <v>1744</v>
      </c>
      <c r="E249" s="83" t="s">
        <v>1756</v>
      </c>
      <c r="F249" s="114" t="s">
        <v>1720</v>
      </c>
      <c r="G249" s="117" t="s">
        <v>8</v>
      </c>
      <c r="H249" s="118">
        <v>100</v>
      </c>
      <c r="I249" s="111">
        <v>52948.735399999998</v>
      </c>
      <c r="J249" s="104">
        <f t="shared" si="19"/>
        <v>10060</v>
      </c>
      <c r="K249" s="104">
        <f t="shared" si="20"/>
        <v>63008.735399999998</v>
      </c>
      <c r="L249" s="112">
        <f t="shared" si="18"/>
        <v>6300873.54</v>
      </c>
      <c r="M249" s="113"/>
      <c r="N249" s="113">
        <f t="shared" si="21"/>
        <v>0</v>
      </c>
      <c r="O249" s="113">
        <f t="shared" si="22"/>
        <v>0</v>
      </c>
      <c r="P249" s="113">
        <f t="shared" si="23"/>
        <v>0</v>
      </c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8"/>
      <c r="AB249" s="88"/>
    </row>
    <row r="250" spans="1:28" ht="31.5" x14ac:dyDescent="0.25">
      <c r="A250" s="87"/>
      <c r="B250" s="90" t="s">
        <v>1593</v>
      </c>
      <c r="C250" s="90" t="s">
        <v>1845</v>
      </c>
      <c r="D250" s="90" t="s">
        <v>1744</v>
      </c>
      <c r="E250" s="83" t="s">
        <v>1756</v>
      </c>
      <c r="F250" s="114" t="s">
        <v>1721</v>
      </c>
      <c r="G250" s="117" t="s">
        <v>8</v>
      </c>
      <c r="H250" s="118">
        <v>100</v>
      </c>
      <c r="I250" s="111">
        <v>105527.324535908</v>
      </c>
      <c r="J250" s="104">
        <f t="shared" si="19"/>
        <v>20050</v>
      </c>
      <c r="K250" s="104">
        <f t="shared" si="20"/>
        <v>125577.324535908</v>
      </c>
      <c r="L250" s="112">
        <f t="shared" si="18"/>
        <v>12557732.453590801</v>
      </c>
      <c r="M250" s="113"/>
      <c r="N250" s="113">
        <f t="shared" si="21"/>
        <v>0</v>
      </c>
      <c r="O250" s="113">
        <f t="shared" si="22"/>
        <v>0</v>
      </c>
      <c r="P250" s="113">
        <f t="shared" si="23"/>
        <v>0</v>
      </c>
      <c r="Q250" s="88"/>
      <c r="R250" s="88"/>
      <c r="S250" s="88"/>
      <c r="T250" s="88"/>
      <c r="U250" s="88"/>
      <c r="V250" s="88"/>
      <c r="W250" s="88"/>
      <c r="X250" s="88"/>
      <c r="Y250" s="88"/>
      <c r="Z250" s="88"/>
      <c r="AA250" s="88"/>
      <c r="AB250" s="88"/>
    </row>
    <row r="251" spans="1:28" ht="31.5" x14ac:dyDescent="0.25">
      <c r="A251" s="87"/>
      <c r="B251" s="90" t="s">
        <v>1594</v>
      </c>
      <c r="C251" s="90" t="s">
        <v>1845</v>
      </c>
      <c r="D251" s="90" t="s">
        <v>1744</v>
      </c>
      <c r="E251" s="83" t="s">
        <v>1756</v>
      </c>
      <c r="F251" s="114" t="s">
        <v>1722</v>
      </c>
      <c r="G251" s="117" t="s">
        <v>20</v>
      </c>
      <c r="H251" s="118">
        <v>80</v>
      </c>
      <c r="I251" s="111">
        <v>51805.3825</v>
      </c>
      <c r="J251" s="104">
        <f t="shared" si="19"/>
        <v>9843</v>
      </c>
      <c r="K251" s="104">
        <f t="shared" si="20"/>
        <v>61648.3825</v>
      </c>
      <c r="L251" s="112">
        <f t="shared" si="18"/>
        <v>4931870.5999999996</v>
      </c>
      <c r="M251" s="113"/>
      <c r="N251" s="113">
        <f t="shared" si="21"/>
        <v>0</v>
      </c>
      <c r="O251" s="113">
        <f t="shared" si="22"/>
        <v>0</v>
      </c>
      <c r="P251" s="113">
        <f t="shared" si="23"/>
        <v>0</v>
      </c>
      <c r="Q251" s="88"/>
      <c r="R251" s="88"/>
      <c r="S251" s="88"/>
      <c r="T251" s="88"/>
      <c r="U251" s="88"/>
      <c r="V251" s="88"/>
      <c r="W251" s="88"/>
      <c r="X251" s="88"/>
      <c r="Y251" s="88"/>
      <c r="Z251" s="88"/>
      <c r="AA251" s="88"/>
      <c r="AB251" s="88"/>
    </row>
    <row r="252" spans="1:28" ht="31.5" x14ac:dyDescent="0.25">
      <c r="A252" s="87"/>
      <c r="B252" s="90" t="s">
        <v>1595</v>
      </c>
      <c r="C252" s="90" t="s">
        <v>1845</v>
      </c>
      <c r="D252" s="90" t="s">
        <v>1744</v>
      </c>
      <c r="E252" s="83" t="s">
        <v>1756</v>
      </c>
      <c r="F252" s="114" t="s">
        <v>1723</v>
      </c>
      <c r="G252" s="117" t="s">
        <v>8</v>
      </c>
      <c r="H252" s="118">
        <v>100</v>
      </c>
      <c r="I252" s="111">
        <v>117126.334436898</v>
      </c>
      <c r="J252" s="104">
        <f t="shared" si="19"/>
        <v>22254</v>
      </c>
      <c r="K252" s="104">
        <f t="shared" si="20"/>
        <v>139380.334436898</v>
      </c>
      <c r="L252" s="112">
        <f t="shared" si="18"/>
        <v>13938033.443689801</v>
      </c>
      <c r="M252" s="113"/>
      <c r="N252" s="113">
        <f t="shared" si="21"/>
        <v>0</v>
      </c>
      <c r="O252" s="113">
        <f t="shared" si="22"/>
        <v>0</v>
      </c>
      <c r="P252" s="113">
        <f t="shared" si="23"/>
        <v>0</v>
      </c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88"/>
    </row>
    <row r="253" spans="1:28" ht="31.5" x14ac:dyDescent="0.25">
      <c r="A253" s="87"/>
      <c r="B253" s="90" t="s">
        <v>1596</v>
      </c>
      <c r="C253" s="90" t="s">
        <v>1845</v>
      </c>
      <c r="D253" s="90" t="s">
        <v>1744</v>
      </c>
      <c r="E253" s="83" t="s">
        <v>1756</v>
      </c>
      <c r="F253" s="114" t="s">
        <v>1724</v>
      </c>
      <c r="G253" s="117" t="s">
        <v>8</v>
      </c>
      <c r="H253" s="118">
        <v>100</v>
      </c>
      <c r="I253" s="111">
        <v>139008.86909036399</v>
      </c>
      <c r="J253" s="104">
        <f t="shared" si="19"/>
        <v>26412</v>
      </c>
      <c r="K253" s="104">
        <f t="shared" si="20"/>
        <v>165420.86909036399</v>
      </c>
      <c r="L253" s="112">
        <f t="shared" si="18"/>
        <v>16542086.9090364</v>
      </c>
      <c r="M253" s="113"/>
      <c r="N253" s="113">
        <f t="shared" si="21"/>
        <v>0</v>
      </c>
      <c r="O253" s="113">
        <f t="shared" si="22"/>
        <v>0</v>
      </c>
      <c r="P253" s="113">
        <f t="shared" si="23"/>
        <v>0</v>
      </c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  <c r="AB253" s="88"/>
    </row>
    <row r="254" spans="1:28" ht="31.5" x14ac:dyDescent="0.25">
      <c r="A254" s="87"/>
      <c r="B254" s="90" t="s">
        <v>1597</v>
      </c>
      <c r="C254" s="90" t="s">
        <v>1845</v>
      </c>
      <c r="D254" s="90" t="s">
        <v>1744</v>
      </c>
      <c r="E254" s="83" t="s">
        <v>1756</v>
      </c>
      <c r="F254" s="114" t="s">
        <v>1725</v>
      </c>
      <c r="G254" s="117" t="s">
        <v>20</v>
      </c>
      <c r="H254" s="118">
        <v>200</v>
      </c>
      <c r="I254" s="111">
        <v>25875.475247524799</v>
      </c>
      <c r="J254" s="104">
        <f t="shared" si="19"/>
        <v>4916</v>
      </c>
      <c r="K254" s="104">
        <f t="shared" si="20"/>
        <v>30791.475247524799</v>
      </c>
      <c r="L254" s="112">
        <f t="shared" si="18"/>
        <v>6158295.04950496</v>
      </c>
      <c r="M254" s="113"/>
      <c r="N254" s="113">
        <f t="shared" si="21"/>
        <v>0</v>
      </c>
      <c r="O254" s="113">
        <f t="shared" si="22"/>
        <v>0</v>
      </c>
      <c r="P254" s="113">
        <f t="shared" si="23"/>
        <v>0</v>
      </c>
      <c r="Q254" s="88"/>
      <c r="R254" s="88"/>
      <c r="S254" s="88"/>
      <c r="T254" s="88"/>
      <c r="U254" s="88"/>
      <c r="V254" s="88"/>
      <c r="W254" s="88"/>
      <c r="X254" s="88"/>
      <c r="Y254" s="88"/>
      <c r="Z254" s="88"/>
      <c r="AA254" s="88"/>
      <c r="AB254" s="88"/>
    </row>
    <row r="255" spans="1:28" ht="31.5" x14ac:dyDescent="0.25">
      <c r="A255" s="87"/>
      <c r="B255" s="90" t="s">
        <v>1598</v>
      </c>
      <c r="C255" s="90" t="s">
        <v>1845</v>
      </c>
      <c r="D255" s="90" t="s">
        <v>1744</v>
      </c>
      <c r="E255" s="83" t="s">
        <v>1756</v>
      </c>
      <c r="F255" s="114" t="s">
        <v>1726</v>
      </c>
      <c r="G255" s="117" t="s">
        <v>20</v>
      </c>
      <c r="H255" s="118">
        <v>200</v>
      </c>
      <c r="I255" s="111">
        <v>23981.910891089101</v>
      </c>
      <c r="J255" s="104">
        <f t="shared" si="19"/>
        <v>4557</v>
      </c>
      <c r="K255" s="104">
        <f t="shared" si="20"/>
        <v>28538.910891089101</v>
      </c>
      <c r="L255" s="112">
        <f t="shared" si="18"/>
        <v>5707782.1782178199</v>
      </c>
      <c r="M255" s="113"/>
      <c r="N255" s="113">
        <f t="shared" si="21"/>
        <v>0</v>
      </c>
      <c r="O255" s="113">
        <f t="shared" si="22"/>
        <v>0</v>
      </c>
      <c r="P255" s="113">
        <f t="shared" si="23"/>
        <v>0</v>
      </c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  <c r="AB255" s="88"/>
    </row>
    <row r="256" spans="1:28" ht="31.5" x14ac:dyDescent="0.25">
      <c r="A256" s="87"/>
      <c r="B256" s="90" t="s">
        <v>1599</v>
      </c>
      <c r="C256" s="90" t="s">
        <v>1845</v>
      </c>
      <c r="D256" s="90" t="s">
        <v>1744</v>
      </c>
      <c r="E256" s="83" t="s">
        <v>1756</v>
      </c>
      <c r="F256" s="114" t="s">
        <v>1727</v>
      </c>
      <c r="G256" s="117" t="s">
        <v>8</v>
      </c>
      <c r="H256" s="118">
        <v>100</v>
      </c>
      <c r="I256" s="111">
        <v>77829.818286599097</v>
      </c>
      <c r="J256" s="104">
        <f t="shared" si="19"/>
        <v>14788</v>
      </c>
      <c r="K256" s="104">
        <f t="shared" si="20"/>
        <v>92617.818286599097</v>
      </c>
      <c r="L256" s="112">
        <f t="shared" si="18"/>
        <v>9261781.8286599088</v>
      </c>
      <c r="M256" s="113"/>
      <c r="N256" s="113">
        <f t="shared" si="21"/>
        <v>0</v>
      </c>
      <c r="O256" s="113">
        <f t="shared" si="22"/>
        <v>0</v>
      </c>
      <c r="P256" s="113">
        <f t="shared" si="23"/>
        <v>0</v>
      </c>
      <c r="Q256" s="88"/>
      <c r="R256" s="88"/>
      <c r="S256" s="88"/>
      <c r="T256" s="88"/>
      <c r="U256" s="88"/>
      <c r="V256" s="88"/>
      <c r="W256" s="88"/>
      <c r="X256" s="88"/>
      <c r="Y256" s="88"/>
      <c r="Z256" s="88"/>
      <c r="AA256" s="88"/>
      <c r="AB256" s="88"/>
    </row>
    <row r="257" spans="1:28" ht="31.5" x14ac:dyDescent="0.25">
      <c r="A257" s="87"/>
      <c r="B257" s="90" t="s">
        <v>1600</v>
      </c>
      <c r="C257" s="90" t="s">
        <v>1845</v>
      </c>
      <c r="D257" s="90" t="s">
        <v>1744</v>
      </c>
      <c r="E257" s="83" t="s">
        <v>1756</v>
      </c>
      <c r="F257" s="114" t="s">
        <v>1728</v>
      </c>
      <c r="G257" s="117" t="s">
        <v>20</v>
      </c>
      <c r="H257" s="118">
        <v>70</v>
      </c>
      <c r="I257" s="111">
        <v>82964.255000000005</v>
      </c>
      <c r="J257" s="104">
        <f t="shared" si="19"/>
        <v>15763</v>
      </c>
      <c r="K257" s="104">
        <f t="shared" si="20"/>
        <v>98727.255000000005</v>
      </c>
      <c r="L257" s="112">
        <f t="shared" si="18"/>
        <v>6910907.8500000006</v>
      </c>
      <c r="M257" s="113"/>
      <c r="N257" s="113">
        <f t="shared" si="21"/>
        <v>0</v>
      </c>
      <c r="O257" s="113">
        <f t="shared" si="22"/>
        <v>0</v>
      </c>
      <c r="P257" s="113">
        <f t="shared" si="23"/>
        <v>0</v>
      </c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  <c r="AB257" s="88"/>
    </row>
    <row r="258" spans="1:28" ht="31.5" x14ac:dyDescent="0.25">
      <c r="A258" s="87"/>
      <c r="B258" s="90" t="s">
        <v>1601</v>
      </c>
      <c r="C258" s="90" t="s">
        <v>1845</v>
      </c>
      <c r="D258" s="90" t="s">
        <v>1744</v>
      </c>
      <c r="E258" s="83" t="s">
        <v>1756</v>
      </c>
      <c r="F258" s="114" t="s">
        <v>1467</v>
      </c>
      <c r="G258" s="117" t="s">
        <v>8</v>
      </c>
      <c r="H258" s="118">
        <v>700</v>
      </c>
      <c r="I258" s="111">
        <v>9409.8256759019605</v>
      </c>
      <c r="J258" s="104">
        <f t="shared" si="19"/>
        <v>1788</v>
      </c>
      <c r="K258" s="104">
        <f t="shared" si="20"/>
        <v>11197.82567590196</v>
      </c>
      <c r="L258" s="112">
        <f t="shared" si="18"/>
        <v>7838477.9731313726</v>
      </c>
      <c r="M258" s="113"/>
      <c r="N258" s="113">
        <f t="shared" si="21"/>
        <v>0</v>
      </c>
      <c r="O258" s="113">
        <f t="shared" si="22"/>
        <v>0</v>
      </c>
      <c r="P258" s="113">
        <f t="shared" si="23"/>
        <v>0</v>
      </c>
      <c r="Q258" s="88"/>
      <c r="R258" s="88"/>
      <c r="S258" s="88"/>
      <c r="T258" s="88"/>
      <c r="U258" s="88"/>
      <c r="V258" s="88"/>
      <c r="W258" s="88"/>
      <c r="X258" s="88"/>
      <c r="Y258" s="88"/>
      <c r="Z258" s="88"/>
      <c r="AA258" s="88"/>
      <c r="AB258" s="88"/>
    </row>
    <row r="259" spans="1:28" ht="31.5" x14ac:dyDescent="0.25">
      <c r="A259" s="87"/>
      <c r="B259" s="90" t="s">
        <v>1602</v>
      </c>
      <c r="C259" s="90" t="s">
        <v>1845</v>
      </c>
      <c r="D259" s="90" t="s">
        <v>1744</v>
      </c>
      <c r="E259" s="83" t="s">
        <v>1756</v>
      </c>
      <c r="F259" s="114" t="s">
        <v>340</v>
      </c>
      <c r="G259" s="115" t="s">
        <v>60</v>
      </c>
      <c r="H259" s="116">
        <v>200</v>
      </c>
      <c r="I259" s="111">
        <v>18192.72</v>
      </c>
      <c r="J259" s="104">
        <f t="shared" si="19"/>
        <v>3457</v>
      </c>
      <c r="K259" s="104">
        <f t="shared" si="20"/>
        <v>21649.72</v>
      </c>
      <c r="L259" s="112">
        <f t="shared" si="18"/>
        <v>4329944</v>
      </c>
      <c r="M259" s="113"/>
      <c r="N259" s="113">
        <f t="shared" si="21"/>
        <v>0</v>
      </c>
      <c r="O259" s="113">
        <f t="shared" si="22"/>
        <v>0</v>
      </c>
      <c r="P259" s="113">
        <f t="shared" si="23"/>
        <v>0</v>
      </c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  <c r="AB259" s="88"/>
    </row>
    <row r="260" spans="1:28" ht="31.5" x14ac:dyDescent="0.25">
      <c r="A260" s="87"/>
      <c r="B260" s="90" t="s">
        <v>1603</v>
      </c>
      <c r="C260" s="90" t="s">
        <v>1845</v>
      </c>
      <c r="D260" s="90" t="s">
        <v>1744</v>
      </c>
      <c r="E260" s="83" t="s">
        <v>1756</v>
      </c>
      <c r="F260" s="114" t="s">
        <v>342</v>
      </c>
      <c r="G260" s="115" t="s">
        <v>60</v>
      </c>
      <c r="H260" s="116">
        <v>100</v>
      </c>
      <c r="I260" s="111">
        <v>25272.155999999999</v>
      </c>
      <c r="J260" s="104">
        <f t="shared" si="19"/>
        <v>4802</v>
      </c>
      <c r="K260" s="104">
        <f t="shared" si="20"/>
        <v>30074.155999999999</v>
      </c>
      <c r="L260" s="112">
        <f t="shared" ref="L260:L323" si="24">H260*K260</f>
        <v>3007415.6</v>
      </c>
      <c r="M260" s="113"/>
      <c r="N260" s="113">
        <f t="shared" si="21"/>
        <v>0</v>
      </c>
      <c r="O260" s="113">
        <f t="shared" si="22"/>
        <v>0</v>
      </c>
      <c r="P260" s="113">
        <f t="shared" si="23"/>
        <v>0</v>
      </c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/>
    </row>
    <row r="261" spans="1:28" ht="31.5" x14ac:dyDescent="0.25">
      <c r="A261" s="87"/>
      <c r="B261" s="90" t="s">
        <v>1604</v>
      </c>
      <c r="C261" s="90" t="s">
        <v>1845</v>
      </c>
      <c r="D261" s="90" t="s">
        <v>1744</v>
      </c>
      <c r="E261" s="83" t="s">
        <v>1756</v>
      </c>
      <c r="F261" s="114" t="s">
        <v>344</v>
      </c>
      <c r="G261" s="115" t="s">
        <v>2</v>
      </c>
      <c r="H261" s="116">
        <v>30</v>
      </c>
      <c r="I261" s="111">
        <v>30595.655999999999</v>
      </c>
      <c r="J261" s="104">
        <f t="shared" ref="J261:J324" si="25">ROUND(I261*0.19,0)</f>
        <v>5813</v>
      </c>
      <c r="K261" s="104">
        <f t="shared" ref="K261:K324" si="26">+I261+J261</f>
        <v>36408.656000000003</v>
      </c>
      <c r="L261" s="112">
        <f t="shared" si="24"/>
        <v>1092259.6800000002</v>
      </c>
      <c r="M261" s="113"/>
      <c r="N261" s="113">
        <f t="shared" ref="N261:N324" si="27">ROUND(M261*0.19,0)</f>
        <v>0</v>
      </c>
      <c r="O261" s="113">
        <f t="shared" ref="O261:O324" si="28">+N261+M261</f>
        <v>0</v>
      </c>
      <c r="P261" s="113">
        <f t="shared" ref="P261:P324" si="29">ROUND(+O261*H261,0)</f>
        <v>0</v>
      </c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  <c r="AB261" s="88"/>
    </row>
    <row r="262" spans="1:28" ht="31.5" x14ac:dyDescent="0.25">
      <c r="A262" s="87"/>
      <c r="B262" s="90" t="s">
        <v>1605</v>
      </c>
      <c r="C262" s="90" t="s">
        <v>1845</v>
      </c>
      <c r="D262" s="90" t="s">
        <v>1744</v>
      </c>
      <c r="E262" s="83" t="s">
        <v>1756</v>
      </c>
      <c r="F262" s="114" t="s">
        <v>346</v>
      </c>
      <c r="G262" s="115" t="s">
        <v>2</v>
      </c>
      <c r="H262" s="116">
        <v>10</v>
      </c>
      <c r="I262" s="111">
        <v>629328.33600000001</v>
      </c>
      <c r="J262" s="104">
        <f t="shared" si="25"/>
        <v>119572</v>
      </c>
      <c r="K262" s="104">
        <f t="shared" si="26"/>
        <v>748900.33600000001</v>
      </c>
      <c r="L262" s="112">
        <f t="shared" si="24"/>
        <v>7489003.3600000003</v>
      </c>
      <c r="M262" s="113"/>
      <c r="N262" s="113">
        <f t="shared" si="27"/>
        <v>0</v>
      </c>
      <c r="O262" s="113">
        <f t="shared" si="28"/>
        <v>0</v>
      </c>
      <c r="P262" s="113">
        <f t="shared" si="29"/>
        <v>0</v>
      </c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</row>
    <row r="263" spans="1:28" ht="31.5" x14ac:dyDescent="0.25">
      <c r="A263" s="87"/>
      <c r="B263" s="90" t="s">
        <v>1606</v>
      </c>
      <c r="C263" s="90" t="s">
        <v>1845</v>
      </c>
      <c r="D263" s="90" t="s">
        <v>1744</v>
      </c>
      <c r="E263" s="83" t="s">
        <v>1756</v>
      </c>
      <c r="F263" s="114" t="s">
        <v>348</v>
      </c>
      <c r="G263" s="115" t="s">
        <v>2</v>
      </c>
      <c r="H263" s="116">
        <v>5</v>
      </c>
      <c r="I263" s="111">
        <v>3057790.0079999999</v>
      </c>
      <c r="J263" s="104">
        <f t="shared" si="25"/>
        <v>580980</v>
      </c>
      <c r="K263" s="104">
        <f t="shared" si="26"/>
        <v>3638770.0079999999</v>
      </c>
      <c r="L263" s="112">
        <f t="shared" si="24"/>
        <v>18193850.039999999</v>
      </c>
      <c r="M263" s="113"/>
      <c r="N263" s="113">
        <f t="shared" si="27"/>
        <v>0</v>
      </c>
      <c r="O263" s="113">
        <f t="shared" si="28"/>
        <v>0</v>
      </c>
      <c r="P263" s="113">
        <f t="shared" si="29"/>
        <v>0</v>
      </c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</row>
    <row r="264" spans="1:28" ht="31.5" x14ac:dyDescent="0.25">
      <c r="A264" s="87"/>
      <c r="B264" s="90" t="s">
        <v>1607</v>
      </c>
      <c r="C264" s="90" t="s">
        <v>1845</v>
      </c>
      <c r="D264" s="90" t="s">
        <v>1744</v>
      </c>
      <c r="E264" s="83" t="s">
        <v>1756</v>
      </c>
      <c r="F264" s="114" t="s">
        <v>350</v>
      </c>
      <c r="G264" s="115" t="s">
        <v>2</v>
      </c>
      <c r="H264" s="116">
        <v>5</v>
      </c>
      <c r="I264" s="111">
        <v>1853056.2960000001</v>
      </c>
      <c r="J264" s="104">
        <f t="shared" si="25"/>
        <v>352081</v>
      </c>
      <c r="K264" s="104">
        <f t="shared" si="26"/>
        <v>2205137.2960000001</v>
      </c>
      <c r="L264" s="112">
        <f t="shared" si="24"/>
        <v>11025686.48</v>
      </c>
      <c r="M264" s="113"/>
      <c r="N264" s="113">
        <f t="shared" si="27"/>
        <v>0</v>
      </c>
      <c r="O264" s="113">
        <f t="shared" si="28"/>
        <v>0</v>
      </c>
      <c r="P264" s="113">
        <f t="shared" si="29"/>
        <v>0</v>
      </c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</row>
    <row r="265" spans="1:28" ht="31.5" x14ac:dyDescent="0.25">
      <c r="A265" s="87"/>
      <c r="B265" s="90" t="s">
        <v>1608</v>
      </c>
      <c r="C265" s="90" t="s">
        <v>1845</v>
      </c>
      <c r="D265" s="90" t="s">
        <v>1744</v>
      </c>
      <c r="E265" s="83" t="s">
        <v>1756</v>
      </c>
      <c r="F265" s="114" t="s">
        <v>352</v>
      </c>
      <c r="G265" s="115" t="s">
        <v>20</v>
      </c>
      <c r="H265" s="116">
        <v>20</v>
      </c>
      <c r="I265" s="111">
        <v>92342.796000000002</v>
      </c>
      <c r="J265" s="104">
        <f t="shared" si="25"/>
        <v>17545</v>
      </c>
      <c r="K265" s="104">
        <f t="shared" si="26"/>
        <v>109887.796</v>
      </c>
      <c r="L265" s="112">
        <f t="shared" si="24"/>
        <v>2197755.92</v>
      </c>
      <c r="M265" s="113"/>
      <c r="N265" s="113">
        <f t="shared" si="27"/>
        <v>0</v>
      </c>
      <c r="O265" s="113">
        <f t="shared" si="28"/>
        <v>0</v>
      </c>
      <c r="P265" s="113">
        <f t="shared" si="29"/>
        <v>0</v>
      </c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  <c r="AB265" s="88"/>
    </row>
    <row r="266" spans="1:28" ht="31.5" x14ac:dyDescent="0.25">
      <c r="A266" s="87"/>
      <c r="B266" s="90" t="s">
        <v>1609</v>
      </c>
      <c r="C266" s="90" t="s">
        <v>1845</v>
      </c>
      <c r="D266" s="90" t="s">
        <v>1744</v>
      </c>
      <c r="E266" s="83" t="s">
        <v>1756</v>
      </c>
      <c r="F266" s="114" t="s">
        <v>354</v>
      </c>
      <c r="G266" s="115" t="s">
        <v>2</v>
      </c>
      <c r="H266" s="116">
        <v>12</v>
      </c>
      <c r="I266" s="111">
        <v>334043.89199999999</v>
      </c>
      <c r="J266" s="104">
        <f t="shared" si="25"/>
        <v>63468</v>
      </c>
      <c r="K266" s="104">
        <f t="shared" si="26"/>
        <v>397511.89199999999</v>
      </c>
      <c r="L266" s="112">
        <f t="shared" si="24"/>
        <v>4770142.7039999999</v>
      </c>
      <c r="M266" s="113"/>
      <c r="N266" s="113">
        <f t="shared" si="27"/>
        <v>0</v>
      </c>
      <c r="O266" s="113">
        <f t="shared" si="28"/>
        <v>0</v>
      </c>
      <c r="P266" s="113">
        <f t="shared" si="29"/>
        <v>0</v>
      </c>
      <c r="Q266" s="88"/>
      <c r="R266" s="88"/>
      <c r="S266" s="88"/>
      <c r="T266" s="88"/>
      <c r="U266" s="88"/>
      <c r="V266" s="88"/>
      <c r="W266" s="88"/>
      <c r="X266" s="88"/>
      <c r="Y266" s="88"/>
      <c r="Z266" s="88"/>
      <c r="AA266" s="88"/>
      <c r="AB266" s="88"/>
    </row>
    <row r="267" spans="1:28" ht="31.5" x14ac:dyDescent="0.25">
      <c r="A267" s="87"/>
      <c r="B267" s="90" t="s">
        <v>1610</v>
      </c>
      <c r="C267" s="90" t="s">
        <v>1845</v>
      </c>
      <c r="D267" s="90" t="s">
        <v>1744</v>
      </c>
      <c r="E267" s="83" t="s">
        <v>1756</v>
      </c>
      <c r="F267" s="114" t="s">
        <v>356</v>
      </c>
      <c r="G267" s="115" t="s">
        <v>2</v>
      </c>
      <c r="H267" s="116">
        <v>5</v>
      </c>
      <c r="I267" s="111">
        <v>72267.467999999993</v>
      </c>
      <c r="J267" s="104">
        <f t="shared" si="25"/>
        <v>13731</v>
      </c>
      <c r="K267" s="104">
        <f t="shared" si="26"/>
        <v>85998.467999999993</v>
      </c>
      <c r="L267" s="112">
        <f t="shared" si="24"/>
        <v>429992.33999999997</v>
      </c>
      <c r="M267" s="113"/>
      <c r="N267" s="113">
        <f t="shared" si="27"/>
        <v>0</v>
      </c>
      <c r="O267" s="113">
        <f t="shared" si="28"/>
        <v>0</v>
      </c>
      <c r="P267" s="113">
        <f t="shared" si="29"/>
        <v>0</v>
      </c>
      <c r="Q267" s="88"/>
      <c r="R267" s="88"/>
      <c r="S267" s="88"/>
      <c r="T267" s="88"/>
      <c r="U267" s="88"/>
      <c r="V267" s="88"/>
      <c r="W267" s="88"/>
      <c r="X267" s="88"/>
      <c r="Y267" s="88"/>
      <c r="Z267" s="88"/>
      <c r="AA267" s="88"/>
      <c r="AB267" s="88"/>
    </row>
    <row r="268" spans="1:28" ht="31.5" x14ac:dyDescent="0.25">
      <c r="A268" s="87"/>
      <c r="B268" s="119" t="s">
        <v>1611</v>
      </c>
      <c r="C268" s="119" t="s">
        <v>1845</v>
      </c>
      <c r="D268" s="119" t="s">
        <v>1744</v>
      </c>
      <c r="E268" s="85" t="s">
        <v>1756</v>
      </c>
      <c r="F268" s="120" t="s">
        <v>358</v>
      </c>
      <c r="G268" s="121" t="s">
        <v>2</v>
      </c>
      <c r="H268" s="122">
        <v>5</v>
      </c>
      <c r="I268" s="123">
        <v>562094.98800000001</v>
      </c>
      <c r="J268" s="104">
        <f t="shared" si="25"/>
        <v>106798</v>
      </c>
      <c r="K268" s="104">
        <f t="shared" si="26"/>
        <v>668892.98800000001</v>
      </c>
      <c r="L268" s="124">
        <f t="shared" si="24"/>
        <v>3344464.94</v>
      </c>
      <c r="M268" s="113"/>
      <c r="N268" s="113">
        <f t="shared" si="27"/>
        <v>0</v>
      </c>
      <c r="O268" s="113">
        <f t="shared" si="28"/>
        <v>0</v>
      </c>
      <c r="P268" s="113">
        <f t="shared" si="29"/>
        <v>0</v>
      </c>
      <c r="Q268" s="88"/>
      <c r="R268" s="88"/>
      <c r="S268" s="88"/>
      <c r="T268" s="88"/>
      <c r="U268" s="88"/>
      <c r="V268" s="88"/>
      <c r="W268" s="88"/>
      <c r="X268" s="88"/>
      <c r="Y268" s="88"/>
      <c r="Z268" s="88"/>
      <c r="AA268" s="88"/>
      <c r="AB268" s="88"/>
    </row>
    <row r="269" spans="1:28" ht="47.25" x14ac:dyDescent="0.25">
      <c r="A269" s="87"/>
      <c r="B269" s="90" t="s">
        <v>359</v>
      </c>
      <c r="C269" s="119" t="s">
        <v>1846</v>
      </c>
      <c r="D269" s="90" t="s">
        <v>1744</v>
      </c>
      <c r="E269" s="84" t="s">
        <v>1746</v>
      </c>
      <c r="F269" s="125" t="s">
        <v>360</v>
      </c>
      <c r="G269" s="126" t="s">
        <v>2</v>
      </c>
      <c r="H269" s="127">
        <v>8</v>
      </c>
      <c r="I269" s="128">
        <v>279784.59600000002</v>
      </c>
      <c r="J269" s="104">
        <f t="shared" si="25"/>
        <v>53159</v>
      </c>
      <c r="K269" s="104">
        <f t="shared" si="26"/>
        <v>332943.59600000002</v>
      </c>
      <c r="L269" s="129">
        <f t="shared" si="24"/>
        <v>2663548.7680000002</v>
      </c>
      <c r="M269" s="113"/>
      <c r="N269" s="113">
        <f t="shared" si="27"/>
        <v>0</v>
      </c>
      <c r="O269" s="113">
        <f t="shared" si="28"/>
        <v>0</v>
      </c>
      <c r="P269" s="113">
        <f t="shared" si="29"/>
        <v>0</v>
      </c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</row>
    <row r="270" spans="1:28" ht="32.25" customHeight="1" x14ac:dyDescent="0.25">
      <c r="A270" s="87"/>
      <c r="B270" s="90" t="s">
        <v>361</v>
      </c>
      <c r="C270" s="119" t="s">
        <v>1846</v>
      </c>
      <c r="D270" s="90" t="s">
        <v>1744</v>
      </c>
      <c r="E270" s="84" t="s">
        <v>1746</v>
      </c>
      <c r="F270" s="125" t="s">
        <v>362</v>
      </c>
      <c r="G270" s="126" t="s">
        <v>20</v>
      </c>
      <c r="H270" s="127">
        <v>400</v>
      </c>
      <c r="I270" s="128">
        <v>44805.851999999999</v>
      </c>
      <c r="J270" s="104">
        <f t="shared" si="25"/>
        <v>8513</v>
      </c>
      <c r="K270" s="104">
        <f t="shared" si="26"/>
        <v>53318.851999999999</v>
      </c>
      <c r="L270" s="129">
        <f t="shared" si="24"/>
        <v>21327540.800000001</v>
      </c>
      <c r="M270" s="113"/>
      <c r="N270" s="113">
        <f t="shared" si="27"/>
        <v>0</v>
      </c>
      <c r="O270" s="113">
        <f t="shared" si="28"/>
        <v>0</v>
      </c>
      <c r="P270" s="113">
        <f t="shared" si="29"/>
        <v>0</v>
      </c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  <c r="AB270" s="88"/>
    </row>
    <row r="271" spans="1:28" ht="47.25" x14ac:dyDescent="0.25">
      <c r="A271" s="87"/>
      <c r="B271" s="90" t="s">
        <v>363</v>
      </c>
      <c r="C271" s="119" t="s">
        <v>1846</v>
      </c>
      <c r="D271" s="90" t="s">
        <v>1744</v>
      </c>
      <c r="E271" s="84" t="s">
        <v>1746</v>
      </c>
      <c r="F271" s="125" t="s">
        <v>1783</v>
      </c>
      <c r="G271" s="126" t="s">
        <v>20</v>
      </c>
      <c r="H271" s="127">
        <v>200</v>
      </c>
      <c r="I271" s="128">
        <v>3039.4412395357599</v>
      </c>
      <c r="J271" s="104">
        <f t="shared" si="25"/>
        <v>577</v>
      </c>
      <c r="K271" s="104">
        <f t="shared" si="26"/>
        <v>3616.4412395357599</v>
      </c>
      <c r="L271" s="129">
        <f t="shared" si="24"/>
        <v>723288.24790715193</v>
      </c>
      <c r="M271" s="113"/>
      <c r="N271" s="113">
        <f t="shared" si="27"/>
        <v>0</v>
      </c>
      <c r="O271" s="113">
        <f t="shared" si="28"/>
        <v>0</v>
      </c>
      <c r="P271" s="113">
        <f t="shared" si="29"/>
        <v>0</v>
      </c>
      <c r="Q271" s="88"/>
      <c r="R271" s="88"/>
      <c r="S271" s="88"/>
      <c r="T271" s="88"/>
      <c r="U271" s="88"/>
      <c r="V271" s="88"/>
      <c r="W271" s="88"/>
      <c r="X271" s="88"/>
      <c r="Y271" s="88"/>
      <c r="Z271" s="88"/>
      <c r="AA271" s="88"/>
      <c r="AB271" s="88"/>
    </row>
    <row r="272" spans="1:28" ht="47.25" x14ac:dyDescent="0.25">
      <c r="A272" s="87"/>
      <c r="B272" s="90" t="s">
        <v>365</v>
      </c>
      <c r="C272" s="119" t="s">
        <v>1846</v>
      </c>
      <c r="D272" s="90" t="s">
        <v>1744</v>
      </c>
      <c r="E272" s="84" t="s">
        <v>1746</v>
      </c>
      <c r="F272" s="125" t="s">
        <v>1784</v>
      </c>
      <c r="G272" s="126" t="s">
        <v>20</v>
      </c>
      <c r="H272" s="127">
        <v>100</v>
      </c>
      <c r="I272" s="128">
        <v>31690.77</v>
      </c>
      <c r="J272" s="104">
        <f t="shared" si="25"/>
        <v>6021</v>
      </c>
      <c r="K272" s="104">
        <f t="shared" si="26"/>
        <v>37711.770000000004</v>
      </c>
      <c r="L272" s="129">
        <f t="shared" si="24"/>
        <v>3771177.0000000005</v>
      </c>
      <c r="M272" s="113"/>
      <c r="N272" s="113">
        <f t="shared" si="27"/>
        <v>0</v>
      </c>
      <c r="O272" s="113">
        <f t="shared" si="28"/>
        <v>0</v>
      </c>
      <c r="P272" s="113">
        <f t="shared" si="29"/>
        <v>0</v>
      </c>
      <c r="Q272" s="88"/>
      <c r="R272" s="88"/>
      <c r="S272" s="88"/>
      <c r="T272" s="88"/>
      <c r="U272" s="88"/>
      <c r="V272" s="88"/>
      <c r="W272" s="88"/>
      <c r="X272" s="88"/>
      <c r="Y272" s="88"/>
      <c r="Z272" s="88"/>
      <c r="AA272" s="88"/>
      <c r="AB272" s="88"/>
    </row>
    <row r="273" spans="1:28" ht="47.25" x14ac:dyDescent="0.25">
      <c r="A273" s="87"/>
      <c r="B273" s="90" t="s">
        <v>367</v>
      </c>
      <c r="C273" s="119" t="s">
        <v>1846</v>
      </c>
      <c r="D273" s="90" t="s">
        <v>1744</v>
      </c>
      <c r="E273" s="84" t="s">
        <v>1746</v>
      </c>
      <c r="F273" s="125" t="s">
        <v>1785</v>
      </c>
      <c r="G273" s="126" t="s">
        <v>2</v>
      </c>
      <c r="H273" s="127">
        <v>2</v>
      </c>
      <c r="I273" s="128">
        <v>1768413.9773798101</v>
      </c>
      <c r="J273" s="104">
        <f t="shared" si="25"/>
        <v>335999</v>
      </c>
      <c r="K273" s="104">
        <f t="shared" si="26"/>
        <v>2104412.9773798101</v>
      </c>
      <c r="L273" s="129">
        <f t="shared" si="24"/>
        <v>4208825.9547596201</v>
      </c>
      <c r="M273" s="113"/>
      <c r="N273" s="113">
        <f t="shared" si="27"/>
        <v>0</v>
      </c>
      <c r="O273" s="113">
        <f t="shared" si="28"/>
        <v>0</v>
      </c>
      <c r="P273" s="113">
        <f t="shared" si="29"/>
        <v>0</v>
      </c>
      <c r="Q273" s="88"/>
      <c r="R273" s="88"/>
      <c r="S273" s="88"/>
      <c r="T273" s="88"/>
      <c r="U273" s="88"/>
      <c r="V273" s="88"/>
      <c r="W273" s="88"/>
      <c r="X273" s="88"/>
      <c r="Y273" s="88"/>
      <c r="Z273" s="88"/>
      <c r="AA273" s="88"/>
      <c r="AB273" s="88"/>
    </row>
    <row r="274" spans="1:28" ht="47.25" x14ac:dyDescent="0.25">
      <c r="A274" s="87"/>
      <c r="B274" s="90" t="s">
        <v>369</v>
      </c>
      <c r="C274" s="119" t="s">
        <v>1846</v>
      </c>
      <c r="D274" s="90" t="s">
        <v>1744</v>
      </c>
      <c r="E274" s="84" t="s">
        <v>1746</v>
      </c>
      <c r="F274" s="125" t="s">
        <v>1786</v>
      </c>
      <c r="G274" s="126" t="s">
        <v>2</v>
      </c>
      <c r="H274" s="127">
        <v>2</v>
      </c>
      <c r="I274" s="128">
        <v>1820695.6902024799</v>
      </c>
      <c r="J274" s="104">
        <f t="shared" si="25"/>
        <v>345932</v>
      </c>
      <c r="K274" s="104">
        <f t="shared" si="26"/>
        <v>2166627.6902024802</v>
      </c>
      <c r="L274" s="129">
        <f t="shared" si="24"/>
        <v>4333255.3804049604</v>
      </c>
      <c r="M274" s="113"/>
      <c r="N274" s="113">
        <f t="shared" si="27"/>
        <v>0</v>
      </c>
      <c r="O274" s="113">
        <f t="shared" si="28"/>
        <v>0</v>
      </c>
      <c r="P274" s="113">
        <f t="shared" si="29"/>
        <v>0</v>
      </c>
      <c r="Q274" s="88"/>
      <c r="R274" s="88"/>
      <c r="S274" s="88"/>
      <c r="T274" s="88"/>
      <c r="U274" s="88"/>
      <c r="V274" s="88"/>
      <c r="W274" s="88"/>
      <c r="X274" s="88"/>
      <c r="Y274" s="88"/>
      <c r="Z274" s="88"/>
      <c r="AA274" s="88"/>
      <c r="AB274" s="88"/>
    </row>
    <row r="275" spans="1:28" ht="47.25" x14ac:dyDescent="0.25">
      <c r="A275" s="87"/>
      <c r="B275" s="90" t="s">
        <v>371</v>
      </c>
      <c r="C275" s="119" t="s">
        <v>1846</v>
      </c>
      <c r="D275" s="90" t="s">
        <v>1744</v>
      </c>
      <c r="E275" s="84" t="s">
        <v>1746</v>
      </c>
      <c r="F275" s="125" t="s">
        <v>1787</v>
      </c>
      <c r="G275" s="126" t="s">
        <v>2</v>
      </c>
      <c r="H275" s="127">
        <v>4</v>
      </c>
      <c r="I275" s="128">
        <v>761962.70511125703</v>
      </c>
      <c r="J275" s="104">
        <f t="shared" si="25"/>
        <v>144773</v>
      </c>
      <c r="K275" s="104">
        <f t="shared" si="26"/>
        <v>906735.70511125703</v>
      </c>
      <c r="L275" s="129">
        <f t="shared" si="24"/>
        <v>3626942.8204450281</v>
      </c>
      <c r="M275" s="113"/>
      <c r="N275" s="113">
        <f t="shared" si="27"/>
        <v>0</v>
      </c>
      <c r="O275" s="113">
        <f t="shared" si="28"/>
        <v>0</v>
      </c>
      <c r="P275" s="113">
        <f t="shared" si="29"/>
        <v>0</v>
      </c>
      <c r="Q275" s="88"/>
      <c r="R275" s="88"/>
      <c r="S275" s="88"/>
      <c r="T275" s="88"/>
      <c r="U275" s="88"/>
      <c r="V275" s="88"/>
      <c r="W275" s="88"/>
      <c r="X275" s="88"/>
      <c r="Y275" s="88"/>
      <c r="Z275" s="88"/>
      <c r="AA275" s="88"/>
      <c r="AB275" s="88"/>
    </row>
    <row r="276" spans="1:28" ht="47.25" x14ac:dyDescent="0.25">
      <c r="A276" s="87"/>
      <c r="B276" s="90" t="s">
        <v>373</v>
      </c>
      <c r="C276" s="119" t="s">
        <v>1846</v>
      </c>
      <c r="D276" s="90" t="s">
        <v>1744</v>
      </c>
      <c r="E276" s="84" t="s">
        <v>1746</v>
      </c>
      <c r="F276" s="125" t="s">
        <v>1788</v>
      </c>
      <c r="G276" s="126" t="s">
        <v>2</v>
      </c>
      <c r="H276" s="127">
        <v>4</v>
      </c>
      <c r="I276" s="128">
        <v>1108737.1251519099</v>
      </c>
      <c r="J276" s="104">
        <f t="shared" si="25"/>
        <v>210660</v>
      </c>
      <c r="K276" s="104">
        <f t="shared" si="26"/>
        <v>1319397.1251519099</v>
      </c>
      <c r="L276" s="129">
        <f t="shared" si="24"/>
        <v>5277588.5006076396</v>
      </c>
      <c r="M276" s="113"/>
      <c r="N276" s="113">
        <f t="shared" si="27"/>
        <v>0</v>
      </c>
      <c r="O276" s="113">
        <f t="shared" si="28"/>
        <v>0</v>
      </c>
      <c r="P276" s="113">
        <f t="shared" si="29"/>
        <v>0</v>
      </c>
      <c r="Q276" s="88"/>
      <c r="R276" s="88"/>
      <c r="S276" s="88"/>
      <c r="T276" s="88"/>
      <c r="U276" s="88"/>
      <c r="V276" s="88"/>
      <c r="W276" s="88"/>
      <c r="X276" s="88"/>
      <c r="Y276" s="88"/>
      <c r="Z276" s="88"/>
      <c r="AA276" s="88"/>
      <c r="AB276" s="88"/>
    </row>
    <row r="277" spans="1:28" ht="47.25" x14ac:dyDescent="0.25">
      <c r="A277" s="87"/>
      <c r="B277" s="90" t="s">
        <v>375</v>
      </c>
      <c r="C277" s="119" t="s">
        <v>1846</v>
      </c>
      <c r="D277" s="90" t="s">
        <v>1744</v>
      </c>
      <c r="E277" s="84" t="s">
        <v>1746</v>
      </c>
      <c r="F277" s="125" t="s">
        <v>1789</v>
      </c>
      <c r="G277" s="126" t="s">
        <v>2</v>
      </c>
      <c r="H277" s="127">
        <v>2</v>
      </c>
      <c r="I277" s="128">
        <v>857491.61764262104</v>
      </c>
      <c r="J277" s="104">
        <f t="shared" si="25"/>
        <v>162923</v>
      </c>
      <c r="K277" s="104">
        <f t="shared" si="26"/>
        <v>1020414.617642621</v>
      </c>
      <c r="L277" s="129">
        <f t="shared" si="24"/>
        <v>2040829.2352852421</v>
      </c>
      <c r="M277" s="113"/>
      <c r="N277" s="113">
        <f t="shared" si="27"/>
        <v>0</v>
      </c>
      <c r="O277" s="113">
        <f t="shared" si="28"/>
        <v>0</v>
      </c>
      <c r="P277" s="113">
        <f t="shared" si="29"/>
        <v>0</v>
      </c>
      <c r="Q277" s="88"/>
      <c r="R277" s="88"/>
      <c r="S277" s="88"/>
      <c r="T277" s="88"/>
      <c r="U277" s="88"/>
      <c r="V277" s="88"/>
      <c r="W277" s="88"/>
      <c r="X277" s="88"/>
      <c r="Y277" s="88"/>
      <c r="Z277" s="88"/>
      <c r="AA277" s="88"/>
      <c r="AB277" s="88"/>
    </row>
    <row r="278" spans="1:28" ht="47.25" x14ac:dyDescent="0.25">
      <c r="A278" s="87"/>
      <c r="B278" s="90" t="s">
        <v>377</v>
      </c>
      <c r="C278" s="119" t="s">
        <v>1846</v>
      </c>
      <c r="D278" s="90" t="s">
        <v>1744</v>
      </c>
      <c r="E278" s="84" t="s">
        <v>1746</v>
      </c>
      <c r="F278" s="125" t="s">
        <v>1790</v>
      </c>
      <c r="G278" s="126" t="s">
        <v>2</v>
      </c>
      <c r="H278" s="127">
        <v>3</v>
      </c>
      <c r="I278" s="128">
        <v>651800.19419690105</v>
      </c>
      <c r="J278" s="104">
        <f t="shared" si="25"/>
        <v>123842</v>
      </c>
      <c r="K278" s="104">
        <f t="shared" si="26"/>
        <v>775642.19419690105</v>
      </c>
      <c r="L278" s="129">
        <f t="shared" si="24"/>
        <v>2326926.5825907029</v>
      </c>
      <c r="M278" s="113"/>
      <c r="N278" s="113">
        <f t="shared" si="27"/>
        <v>0</v>
      </c>
      <c r="O278" s="113">
        <f t="shared" si="28"/>
        <v>0</v>
      </c>
      <c r="P278" s="113">
        <f t="shared" si="29"/>
        <v>0</v>
      </c>
      <c r="Q278" s="88"/>
      <c r="R278" s="88"/>
      <c r="S278" s="88"/>
      <c r="T278" s="88"/>
      <c r="U278" s="88"/>
      <c r="V278" s="88"/>
      <c r="W278" s="88"/>
      <c r="X278" s="88"/>
      <c r="Y278" s="88"/>
      <c r="Z278" s="88"/>
      <c r="AA278" s="88"/>
      <c r="AB278" s="88"/>
    </row>
    <row r="279" spans="1:28" ht="47.25" x14ac:dyDescent="0.25">
      <c r="A279" s="87"/>
      <c r="B279" s="90" t="s">
        <v>379</v>
      </c>
      <c r="C279" s="119" t="s">
        <v>1846</v>
      </c>
      <c r="D279" s="90" t="s">
        <v>1744</v>
      </c>
      <c r="E279" s="84" t="s">
        <v>1746</v>
      </c>
      <c r="F279" s="125" t="s">
        <v>1791</v>
      </c>
      <c r="G279" s="126" t="s">
        <v>2</v>
      </c>
      <c r="H279" s="127">
        <v>2</v>
      </c>
      <c r="I279" s="128">
        <v>530540.94023206003</v>
      </c>
      <c r="J279" s="104">
        <f t="shared" si="25"/>
        <v>100803</v>
      </c>
      <c r="K279" s="104">
        <f t="shared" si="26"/>
        <v>631343.94023206003</v>
      </c>
      <c r="L279" s="129">
        <f t="shared" si="24"/>
        <v>1262687.8804641201</v>
      </c>
      <c r="M279" s="113"/>
      <c r="N279" s="113">
        <f t="shared" si="27"/>
        <v>0</v>
      </c>
      <c r="O279" s="113">
        <f t="shared" si="28"/>
        <v>0</v>
      </c>
      <c r="P279" s="113">
        <f t="shared" si="29"/>
        <v>0</v>
      </c>
      <c r="Q279" s="88"/>
      <c r="R279" s="88"/>
      <c r="S279" s="88"/>
      <c r="T279" s="88"/>
      <c r="U279" s="88"/>
      <c r="V279" s="88"/>
      <c r="W279" s="88"/>
      <c r="X279" s="88"/>
      <c r="Y279" s="88"/>
      <c r="Z279" s="88"/>
      <c r="AA279" s="88"/>
      <c r="AB279" s="88"/>
    </row>
    <row r="280" spans="1:28" ht="47.25" x14ac:dyDescent="0.25">
      <c r="A280" s="87"/>
      <c r="B280" s="90" t="s">
        <v>381</v>
      </c>
      <c r="C280" s="119" t="s">
        <v>1846</v>
      </c>
      <c r="D280" s="90" t="s">
        <v>1744</v>
      </c>
      <c r="E280" s="84" t="s">
        <v>1746</v>
      </c>
      <c r="F280" s="125" t="s">
        <v>1792</v>
      </c>
      <c r="G280" s="126" t="s">
        <v>20</v>
      </c>
      <c r="H280" s="127">
        <v>300</v>
      </c>
      <c r="I280" s="128">
        <v>9872.9390816337891</v>
      </c>
      <c r="J280" s="104">
        <f t="shared" si="25"/>
        <v>1876</v>
      </c>
      <c r="K280" s="104">
        <f t="shared" si="26"/>
        <v>11748.939081633789</v>
      </c>
      <c r="L280" s="129">
        <f t="shared" si="24"/>
        <v>3524681.7244901368</v>
      </c>
      <c r="M280" s="113"/>
      <c r="N280" s="113">
        <f t="shared" si="27"/>
        <v>0</v>
      </c>
      <c r="O280" s="113">
        <f t="shared" si="28"/>
        <v>0</v>
      </c>
      <c r="P280" s="113">
        <f t="shared" si="29"/>
        <v>0</v>
      </c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</row>
    <row r="281" spans="1:28" ht="47.25" x14ac:dyDescent="0.25">
      <c r="A281" s="87"/>
      <c r="B281" s="90" t="s">
        <v>383</v>
      </c>
      <c r="C281" s="119" t="s">
        <v>1846</v>
      </c>
      <c r="D281" s="90" t="s">
        <v>1744</v>
      </c>
      <c r="E281" s="84" t="s">
        <v>1746</v>
      </c>
      <c r="F281" s="125" t="s">
        <v>1793</v>
      </c>
      <c r="G281" s="126" t="s">
        <v>20</v>
      </c>
      <c r="H281" s="127">
        <v>50</v>
      </c>
      <c r="I281" s="128">
        <v>29659.406641734298</v>
      </c>
      <c r="J281" s="104">
        <f t="shared" si="25"/>
        <v>5635</v>
      </c>
      <c r="K281" s="104">
        <f t="shared" si="26"/>
        <v>35294.406641734298</v>
      </c>
      <c r="L281" s="129">
        <f t="shared" si="24"/>
        <v>1764720.3320867149</v>
      </c>
      <c r="M281" s="113"/>
      <c r="N281" s="113">
        <f t="shared" si="27"/>
        <v>0</v>
      </c>
      <c r="O281" s="113">
        <f t="shared" si="28"/>
        <v>0</v>
      </c>
      <c r="P281" s="113">
        <f t="shared" si="29"/>
        <v>0</v>
      </c>
      <c r="Q281" s="88"/>
      <c r="R281" s="88"/>
      <c r="S281" s="88"/>
      <c r="T281" s="88"/>
      <c r="U281" s="88"/>
      <c r="V281" s="88"/>
      <c r="W281" s="88"/>
      <c r="X281" s="88"/>
      <c r="Y281" s="88"/>
      <c r="Z281" s="88"/>
      <c r="AA281" s="88"/>
      <c r="AB281" s="88"/>
    </row>
    <row r="282" spans="1:28" ht="47.25" x14ac:dyDescent="0.25">
      <c r="A282" s="87"/>
      <c r="B282" s="90" t="s">
        <v>385</v>
      </c>
      <c r="C282" s="119" t="s">
        <v>1846</v>
      </c>
      <c r="D282" s="90" t="s">
        <v>1744</v>
      </c>
      <c r="E282" s="84" t="s">
        <v>1746</v>
      </c>
      <c r="F282" s="125" t="s">
        <v>1794</v>
      </c>
      <c r="G282" s="126" t="s">
        <v>2</v>
      </c>
      <c r="H282" s="127">
        <v>2</v>
      </c>
      <c r="I282" s="128">
        <v>2873037.6431267001</v>
      </c>
      <c r="J282" s="104">
        <f t="shared" si="25"/>
        <v>545877</v>
      </c>
      <c r="K282" s="104">
        <f t="shared" si="26"/>
        <v>3418914.6431267001</v>
      </c>
      <c r="L282" s="129">
        <f t="shared" si="24"/>
        <v>6837829.2862534001</v>
      </c>
      <c r="M282" s="113"/>
      <c r="N282" s="113">
        <f t="shared" si="27"/>
        <v>0</v>
      </c>
      <c r="O282" s="113">
        <f t="shared" si="28"/>
        <v>0</v>
      </c>
      <c r="P282" s="113">
        <f t="shared" si="29"/>
        <v>0</v>
      </c>
      <c r="Q282" s="88"/>
      <c r="R282" s="88"/>
      <c r="S282" s="88"/>
      <c r="T282" s="88"/>
      <c r="U282" s="88"/>
      <c r="V282" s="88"/>
      <c r="W282" s="88"/>
      <c r="X282" s="88"/>
      <c r="Y282" s="88"/>
      <c r="Z282" s="88"/>
      <c r="AA282" s="88"/>
      <c r="AB282" s="88"/>
    </row>
    <row r="283" spans="1:28" ht="47.25" x14ac:dyDescent="0.25">
      <c r="A283" s="87"/>
      <c r="B283" s="90" t="s">
        <v>387</v>
      </c>
      <c r="C283" s="119" t="s">
        <v>1846</v>
      </c>
      <c r="D283" s="90" t="s">
        <v>1744</v>
      </c>
      <c r="E283" s="84" t="s">
        <v>1746</v>
      </c>
      <c r="F283" s="125" t="s">
        <v>1795</v>
      </c>
      <c r="G283" s="126" t="s">
        <v>2</v>
      </c>
      <c r="H283" s="127">
        <v>2</v>
      </c>
      <c r="I283" s="128">
        <v>2587125.2264352501</v>
      </c>
      <c r="J283" s="104">
        <f t="shared" si="25"/>
        <v>491554</v>
      </c>
      <c r="K283" s="104">
        <f t="shared" si="26"/>
        <v>3078679.2264352501</v>
      </c>
      <c r="L283" s="129">
        <f t="shared" si="24"/>
        <v>6157358.4528705003</v>
      </c>
      <c r="M283" s="113"/>
      <c r="N283" s="113">
        <f t="shared" si="27"/>
        <v>0</v>
      </c>
      <c r="O283" s="113">
        <f t="shared" si="28"/>
        <v>0</v>
      </c>
      <c r="P283" s="113">
        <f t="shared" si="29"/>
        <v>0</v>
      </c>
      <c r="Q283" s="88"/>
      <c r="R283" s="88"/>
      <c r="S283" s="88"/>
      <c r="T283" s="88"/>
      <c r="U283" s="88"/>
      <c r="V283" s="88"/>
      <c r="W283" s="88"/>
      <c r="X283" s="88"/>
      <c r="Y283" s="88"/>
      <c r="Z283" s="88"/>
      <c r="AA283" s="88"/>
      <c r="AB283" s="88"/>
    </row>
    <row r="284" spans="1:28" ht="47.25" x14ac:dyDescent="0.25">
      <c r="A284" s="87"/>
      <c r="B284" s="90" t="s">
        <v>389</v>
      </c>
      <c r="C284" s="119" t="s">
        <v>1846</v>
      </c>
      <c r="D284" s="90" t="s">
        <v>1744</v>
      </c>
      <c r="E284" s="84" t="s">
        <v>1746</v>
      </c>
      <c r="F284" s="125" t="s">
        <v>1796</v>
      </c>
      <c r="G284" s="126" t="s">
        <v>2</v>
      </c>
      <c r="H284" s="127">
        <v>5</v>
      </c>
      <c r="I284" s="128">
        <v>222709.70800000001</v>
      </c>
      <c r="J284" s="104">
        <f t="shared" si="25"/>
        <v>42315</v>
      </c>
      <c r="K284" s="104">
        <f t="shared" si="26"/>
        <v>265024.70799999998</v>
      </c>
      <c r="L284" s="129">
        <f t="shared" si="24"/>
        <v>1325123.54</v>
      </c>
      <c r="M284" s="113"/>
      <c r="N284" s="113">
        <f t="shared" si="27"/>
        <v>0</v>
      </c>
      <c r="O284" s="113">
        <f t="shared" si="28"/>
        <v>0</v>
      </c>
      <c r="P284" s="113">
        <f t="shared" si="29"/>
        <v>0</v>
      </c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  <c r="AB284" s="88"/>
    </row>
    <row r="285" spans="1:28" ht="47.25" x14ac:dyDescent="0.25">
      <c r="A285" s="87"/>
      <c r="B285" s="90" t="s">
        <v>391</v>
      </c>
      <c r="C285" s="119" t="s">
        <v>1846</v>
      </c>
      <c r="D285" s="90" t="s">
        <v>1744</v>
      </c>
      <c r="E285" s="84" t="s">
        <v>1746</v>
      </c>
      <c r="F285" s="125" t="s">
        <v>1797</v>
      </c>
      <c r="G285" s="126" t="s">
        <v>2</v>
      </c>
      <c r="H285" s="127">
        <v>5</v>
      </c>
      <c r="I285" s="128">
        <v>169908.53099999999</v>
      </c>
      <c r="J285" s="104">
        <f t="shared" si="25"/>
        <v>32283</v>
      </c>
      <c r="K285" s="104">
        <f t="shared" si="26"/>
        <v>202191.53099999999</v>
      </c>
      <c r="L285" s="129">
        <f t="shared" si="24"/>
        <v>1010957.6549999999</v>
      </c>
      <c r="M285" s="113"/>
      <c r="N285" s="113">
        <f t="shared" si="27"/>
        <v>0</v>
      </c>
      <c r="O285" s="113">
        <f t="shared" si="28"/>
        <v>0</v>
      </c>
      <c r="P285" s="113">
        <f t="shared" si="29"/>
        <v>0</v>
      </c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  <c r="AB285" s="88"/>
    </row>
    <row r="286" spans="1:28" ht="47.25" x14ac:dyDescent="0.25">
      <c r="A286" s="87"/>
      <c r="B286" s="90" t="s">
        <v>393</v>
      </c>
      <c r="C286" s="119" t="s">
        <v>1846</v>
      </c>
      <c r="D286" s="90" t="s">
        <v>1744</v>
      </c>
      <c r="E286" s="84" t="s">
        <v>1746</v>
      </c>
      <c r="F286" s="125" t="s">
        <v>1798</v>
      </c>
      <c r="G286" s="126" t="s">
        <v>17</v>
      </c>
      <c r="H286" s="127">
        <v>5</v>
      </c>
      <c r="I286" s="128">
        <v>637053.73441927205</v>
      </c>
      <c r="J286" s="104">
        <f t="shared" si="25"/>
        <v>121040</v>
      </c>
      <c r="K286" s="104">
        <f t="shared" si="26"/>
        <v>758093.73441927205</v>
      </c>
      <c r="L286" s="129">
        <f t="shared" si="24"/>
        <v>3790468.6720963605</v>
      </c>
      <c r="M286" s="113"/>
      <c r="N286" s="113">
        <f t="shared" si="27"/>
        <v>0</v>
      </c>
      <c r="O286" s="113">
        <f t="shared" si="28"/>
        <v>0</v>
      </c>
      <c r="P286" s="113">
        <f t="shared" si="29"/>
        <v>0</v>
      </c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</row>
    <row r="287" spans="1:28" ht="47.25" x14ac:dyDescent="0.25">
      <c r="A287" s="87"/>
      <c r="B287" s="90" t="s">
        <v>395</v>
      </c>
      <c r="C287" s="119" t="s">
        <v>1846</v>
      </c>
      <c r="D287" s="90" t="s">
        <v>1744</v>
      </c>
      <c r="E287" s="84" t="s">
        <v>1746</v>
      </c>
      <c r="F287" s="125" t="s">
        <v>1799</v>
      </c>
      <c r="G287" s="126" t="s">
        <v>2</v>
      </c>
      <c r="H287" s="127">
        <v>2</v>
      </c>
      <c r="I287" s="128">
        <v>3101469.7024400998</v>
      </c>
      <c r="J287" s="104">
        <f t="shared" si="25"/>
        <v>589279</v>
      </c>
      <c r="K287" s="104">
        <f t="shared" si="26"/>
        <v>3690748.7024400998</v>
      </c>
      <c r="L287" s="129">
        <f t="shared" si="24"/>
        <v>7381497.4048801996</v>
      </c>
      <c r="M287" s="113"/>
      <c r="N287" s="113">
        <f t="shared" si="27"/>
        <v>0</v>
      </c>
      <c r="O287" s="113">
        <f t="shared" si="28"/>
        <v>0</v>
      </c>
      <c r="P287" s="113">
        <f t="shared" si="29"/>
        <v>0</v>
      </c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</row>
    <row r="288" spans="1:28" ht="47.25" x14ac:dyDescent="0.25">
      <c r="A288" s="87"/>
      <c r="B288" s="90" t="s">
        <v>397</v>
      </c>
      <c r="C288" s="119" t="s">
        <v>1846</v>
      </c>
      <c r="D288" s="90" t="s">
        <v>1744</v>
      </c>
      <c r="E288" s="84" t="s">
        <v>1746</v>
      </c>
      <c r="F288" s="125" t="s">
        <v>1800</v>
      </c>
      <c r="G288" s="126" t="s">
        <v>2</v>
      </c>
      <c r="H288" s="127">
        <v>2</v>
      </c>
      <c r="I288" s="128">
        <v>3336010.1114417701</v>
      </c>
      <c r="J288" s="104">
        <f t="shared" si="25"/>
        <v>633842</v>
      </c>
      <c r="K288" s="104">
        <f t="shared" si="26"/>
        <v>3969852.1114417701</v>
      </c>
      <c r="L288" s="129">
        <f t="shared" si="24"/>
        <v>7939704.2228835402</v>
      </c>
      <c r="M288" s="113"/>
      <c r="N288" s="113">
        <f t="shared" si="27"/>
        <v>0</v>
      </c>
      <c r="O288" s="113">
        <f t="shared" si="28"/>
        <v>0</v>
      </c>
      <c r="P288" s="113">
        <f t="shared" si="29"/>
        <v>0</v>
      </c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</row>
    <row r="289" spans="1:28" ht="47.25" x14ac:dyDescent="0.25">
      <c r="A289" s="87"/>
      <c r="B289" s="90" t="s">
        <v>399</v>
      </c>
      <c r="C289" s="119" t="s">
        <v>1846</v>
      </c>
      <c r="D289" s="90" t="s">
        <v>1744</v>
      </c>
      <c r="E289" s="84" t="s">
        <v>1746</v>
      </c>
      <c r="F289" s="125" t="s">
        <v>1801</v>
      </c>
      <c r="G289" s="126" t="s">
        <v>2</v>
      </c>
      <c r="H289" s="127">
        <v>2</v>
      </c>
      <c r="I289" s="128">
        <v>3270515.6450789501</v>
      </c>
      <c r="J289" s="104">
        <f t="shared" si="25"/>
        <v>621398</v>
      </c>
      <c r="K289" s="104">
        <f t="shared" si="26"/>
        <v>3891913.6450789501</v>
      </c>
      <c r="L289" s="129">
        <f t="shared" si="24"/>
        <v>7783827.2901579002</v>
      </c>
      <c r="M289" s="113"/>
      <c r="N289" s="113">
        <f t="shared" si="27"/>
        <v>0</v>
      </c>
      <c r="O289" s="113">
        <f t="shared" si="28"/>
        <v>0</v>
      </c>
      <c r="P289" s="113">
        <f t="shared" si="29"/>
        <v>0</v>
      </c>
      <c r="Q289" s="88"/>
      <c r="R289" s="88"/>
      <c r="S289" s="88"/>
      <c r="T289" s="88"/>
      <c r="U289" s="88"/>
      <c r="V289" s="88"/>
      <c r="W289" s="88"/>
      <c r="X289" s="88"/>
      <c r="Y289" s="88"/>
      <c r="Z289" s="88"/>
      <c r="AA289" s="88"/>
      <c r="AB289" s="88"/>
    </row>
    <row r="290" spans="1:28" ht="47.25" x14ac:dyDescent="0.25">
      <c r="A290" s="87"/>
      <c r="B290" s="90" t="s">
        <v>401</v>
      </c>
      <c r="C290" s="119" t="s">
        <v>1846</v>
      </c>
      <c r="D290" s="90" t="s">
        <v>1744</v>
      </c>
      <c r="E290" s="84" t="s">
        <v>1746</v>
      </c>
      <c r="F290" s="125" t="s">
        <v>1802</v>
      </c>
      <c r="G290" s="126" t="s">
        <v>2</v>
      </c>
      <c r="H290" s="127">
        <v>2</v>
      </c>
      <c r="I290" s="128">
        <v>3560826.0245422302</v>
      </c>
      <c r="J290" s="104">
        <f t="shared" si="25"/>
        <v>676557</v>
      </c>
      <c r="K290" s="104">
        <f t="shared" si="26"/>
        <v>4237383.0245422302</v>
      </c>
      <c r="L290" s="129">
        <f t="shared" si="24"/>
        <v>8474766.0490844604</v>
      </c>
      <c r="M290" s="113"/>
      <c r="N290" s="113">
        <f t="shared" si="27"/>
        <v>0</v>
      </c>
      <c r="O290" s="113">
        <f t="shared" si="28"/>
        <v>0</v>
      </c>
      <c r="P290" s="113">
        <f t="shared" si="29"/>
        <v>0</v>
      </c>
      <c r="Q290" s="88"/>
      <c r="R290" s="88"/>
      <c r="S290" s="88"/>
      <c r="T290" s="88"/>
      <c r="U290" s="88"/>
      <c r="V290" s="88"/>
      <c r="W290" s="88"/>
      <c r="X290" s="88"/>
      <c r="Y290" s="88"/>
      <c r="Z290" s="88"/>
      <c r="AA290" s="88"/>
      <c r="AB290" s="88"/>
    </row>
    <row r="291" spans="1:28" ht="47.25" x14ac:dyDescent="0.25">
      <c r="A291" s="87"/>
      <c r="B291" s="90" t="s">
        <v>403</v>
      </c>
      <c r="C291" s="119" t="s">
        <v>1846</v>
      </c>
      <c r="D291" s="90" t="s">
        <v>1744</v>
      </c>
      <c r="E291" s="84" t="s">
        <v>1746</v>
      </c>
      <c r="F291" s="125" t="s">
        <v>1803</v>
      </c>
      <c r="G291" s="126" t="s">
        <v>2</v>
      </c>
      <c r="H291" s="127">
        <v>2</v>
      </c>
      <c r="I291" s="128">
        <v>3917048.3830781099</v>
      </c>
      <c r="J291" s="104">
        <f t="shared" si="25"/>
        <v>744239</v>
      </c>
      <c r="K291" s="104">
        <f t="shared" si="26"/>
        <v>4661287.3830781095</v>
      </c>
      <c r="L291" s="129">
        <f t="shared" si="24"/>
        <v>9322574.7661562189</v>
      </c>
      <c r="M291" s="113"/>
      <c r="N291" s="113">
        <f t="shared" si="27"/>
        <v>0</v>
      </c>
      <c r="O291" s="113">
        <f t="shared" si="28"/>
        <v>0</v>
      </c>
      <c r="P291" s="113">
        <f t="shared" si="29"/>
        <v>0</v>
      </c>
      <c r="Q291" s="88"/>
      <c r="R291" s="88"/>
      <c r="S291" s="88"/>
      <c r="T291" s="88"/>
      <c r="U291" s="88"/>
      <c r="V291" s="88"/>
      <c r="W291" s="88"/>
      <c r="X291" s="88"/>
      <c r="Y291" s="88"/>
      <c r="Z291" s="88"/>
      <c r="AA291" s="88"/>
      <c r="AB291" s="88"/>
    </row>
    <row r="292" spans="1:28" ht="47.25" x14ac:dyDescent="0.25">
      <c r="A292" s="87"/>
      <c r="B292" s="90" t="s">
        <v>405</v>
      </c>
      <c r="C292" s="119" t="s">
        <v>1846</v>
      </c>
      <c r="D292" s="90" t="s">
        <v>1744</v>
      </c>
      <c r="E292" s="84" t="s">
        <v>1746</v>
      </c>
      <c r="F292" s="125" t="s">
        <v>1804</v>
      </c>
      <c r="G292" s="126" t="s">
        <v>2</v>
      </c>
      <c r="H292" s="127">
        <v>2</v>
      </c>
      <c r="I292" s="128">
        <v>4320220.1758485697</v>
      </c>
      <c r="J292" s="104">
        <f t="shared" si="25"/>
        <v>820842</v>
      </c>
      <c r="K292" s="104">
        <f t="shared" si="26"/>
        <v>5141062.1758485697</v>
      </c>
      <c r="L292" s="129">
        <f t="shared" si="24"/>
        <v>10282124.351697139</v>
      </c>
      <c r="M292" s="113"/>
      <c r="N292" s="113">
        <f t="shared" si="27"/>
        <v>0</v>
      </c>
      <c r="O292" s="113">
        <f t="shared" si="28"/>
        <v>0</v>
      </c>
      <c r="P292" s="113">
        <f t="shared" si="29"/>
        <v>0</v>
      </c>
      <c r="Q292" s="88"/>
      <c r="R292" s="88"/>
      <c r="S292" s="88"/>
      <c r="T292" s="88"/>
      <c r="U292" s="88"/>
      <c r="V292" s="88"/>
      <c r="W292" s="88"/>
      <c r="X292" s="88"/>
      <c r="Y292" s="88"/>
      <c r="Z292" s="88"/>
      <c r="AA292" s="88"/>
      <c r="AB292" s="88"/>
    </row>
    <row r="293" spans="1:28" ht="47.25" x14ac:dyDescent="0.25">
      <c r="A293" s="87"/>
      <c r="B293" s="90" t="s">
        <v>407</v>
      </c>
      <c r="C293" s="119" t="s">
        <v>1846</v>
      </c>
      <c r="D293" s="90" t="s">
        <v>1744</v>
      </c>
      <c r="E293" s="84" t="s">
        <v>1746</v>
      </c>
      <c r="F293" s="125" t="s">
        <v>1805</v>
      </c>
      <c r="G293" s="126" t="s">
        <v>2</v>
      </c>
      <c r="H293" s="127">
        <v>2</v>
      </c>
      <c r="I293" s="128">
        <v>4624421.3573844396</v>
      </c>
      <c r="J293" s="104">
        <f t="shared" si="25"/>
        <v>878640</v>
      </c>
      <c r="K293" s="104">
        <f t="shared" si="26"/>
        <v>5503061.3573844396</v>
      </c>
      <c r="L293" s="129">
        <f t="shared" si="24"/>
        <v>11006122.714768879</v>
      </c>
      <c r="M293" s="113"/>
      <c r="N293" s="113">
        <f t="shared" si="27"/>
        <v>0</v>
      </c>
      <c r="O293" s="113">
        <f t="shared" si="28"/>
        <v>0</v>
      </c>
      <c r="P293" s="113">
        <f t="shared" si="29"/>
        <v>0</v>
      </c>
      <c r="Q293" s="88"/>
      <c r="R293" s="88"/>
      <c r="S293" s="88"/>
      <c r="T293" s="88"/>
      <c r="U293" s="88"/>
      <c r="V293" s="88"/>
      <c r="W293" s="88"/>
      <c r="X293" s="88"/>
      <c r="Y293" s="88"/>
      <c r="Z293" s="88"/>
      <c r="AA293" s="88"/>
      <c r="AB293" s="88"/>
    </row>
    <row r="294" spans="1:28" ht="47.25" x14ac:dyDescent="0.25">
      <c r="A294" s="87"/>
      <c r="B294" s="90" t="s">
        <v>409</v>
      </c>
      <c r="C294" s="119" t="s">
        <v>1846</v>
      </c>
      <c r="D294" s="90" t="s">
        <v>1744</v>
      </c>
      <c r="E294" s="84" t="s">
        <v>1746</v>
      </c>
      <c r="F294" s="125" t="s">
        <v>1806</v>
      </c>
      <c r="G294" s="126" t="s">
        <v>2</v>
      </c>
      <c r="H294" s="127">
        <v>2</v>
      </c>
      <c r="I294" s="128">
        <v>4980642.2390004704</v>
      </c>
      <c r="J294" s="104">
        <f t="shared" si="25"/>
        <v>946322</v>
      </c>
      <c r="K294" s="104">
        <f t="shared" si="26"/>
        <v>5926964.2390004704</v>
      </c>
      <c r="L294" s="129">
        <f t="shared" si="24"/>
        <v>11853928.478000941</v>
      </c>
      <c r="M294" s="113"/>
      <c r="N294" s="113">
        <f t="shared" si="27"/>
        <v>0</v>
      </c>
      <c r="O294" s="113">
        <f t="shared" si="28"/>
        <v>0</v>
      </c>
      <c r="P294" s="113">
        <f t="shared" si="29"/>
        <v>0</v>
      </c>
      <c r="Q294" s="88"/>
      <c r="R294" s="88"/>
      <c r="S294" s="88"/>
      <c r="T294" s="88"/>
      <c r="U294" s="88"/>
      <c r="V294" s="88"/>
      <c r="W294" s="88"/>
      <c r="X294" s="88"/>
      <c r="Y294" s="88"/>
      <c r="Z294" s="88"/>
      <c r="AA294" s="88"/>
      <c r="AB294" s="88"/>
    </row>
    <row r="295" spans="1:28" ht="47.25" x14ac:dyDescent="0.25">
      <c r="A295" s="87"/>
      <c r="B295" s="90" t="s">
        <v>411</v>
      </c>
      <c r="C295" s="119" t="s">
        <v>1846</v>
      </c>
      <c r="D295" s="90" t="s">
        <v>1744</v>
      </c>
      <c r="E295" s="84" t="s">
        <v>1746</v>
      </c>
      <c r="F295" s="125" t="s">
        <v>1807</v>
      </c>
      <c r="G295" s="126" t="s">
        <v>2</v>
      </c>
      <c r="H295" s="127">
        <v>5</v>
      </c>
      <c r="I295" s="128">
        <v>163717.93100000001</v>
      </c>
      <c r="J295" s="104">
        <f t="shared" si="25"/>
        <v>31106</v>
      </c>
      <c r="K295" s="104">
        <f t="shared" si="26"/>
        <v>194823.93100000001</v>
      </c>
      <c r="L295" s="129">
        <f t="shared" si="24"/>
        <v>974119.65500000003</v>
      </c>
      <c r="M295" s="113"/>
      <c r="N295" s="113">
        <f t="shared" si="27"/>
        <v>0</v>
      </c>
      <c r="O295" s="113">
        <f t="shared" si="28"/>
        <v>0</v>
      </c>
      <c r="P295" s="113">
        <f t="shared" si="29"/>
        <v>0</v>
      </c>
      <c r="Q295" s="88"/>
      <c r="R295" s="88"/>
      <c r="S295" s="88"/>
      <c r="T295" s="88"/>
      <c r="U295" s="88"/>
      <c r="V295" s="88"/>
      <c r="W295" s="88"/>
      <c r="X295" s="88"/>
      <c r="Y295" s="88"/>
      <c r="Z295" s="88"/>
      <c r="AA295" s="88"/>
      <c r="AB295" s="88"/>
    </row>
    <row r="296" spans="1:28" ht="47.25" x14ac:dyDescent="0.25">
      <c r="A296" s="87"/>
      <c r="B296" s="90" t="s">
        <v>413</v>
      </c>
      <c r="C296" s="119" t="s">
        <v>1846</v>
      </c>
      <c r="D296" s="90" t="s">
        <v>1744</v>
      </c>
      <c r="E296" s="84" t="s">
        <v>1746</v>
      </c>
      <c r="F296" s="125" t="s">
        <v>1808</v>
      </c>
      <c r="G296" s="126" t="s">
        <v>2</v>
      </c>
      <c r="H296" s="127">
        <v>5</v>
      </c>
      <c r="I296" s="128">
        <v>112146.554</v>
      </c>
      <c r="J296" s="104">
        <f t="shared" si="25"/>
        <v>21308</v>
      </c>
      <c r="K296" s="104">
        <f t="shared" si="26"/>
        <v>133454.554</v>
      </c>
      <c r="L296" s="129">
        <f t="shared" si="24"/>
        <v>667272.77</v>
      </c>
      <c r="M296" s="113"/>
      <c r="N296" s="113">
        <f t="shared" si="27"/>
        <v>0</v>
      </c>
      <c r="O296" s="113">
        <f t="shared" si="28"/>
        <v>0</v>
      </c>
      <c r="P296" s="113">
        <f t="shared" si="29"/>
        <v>0</v>
      </c>
      <c r="Q296" s="88"/>
      <c r="R296" s="88"/>
      <c r="S296" s="88"/>
      <c r="T296" s="88"/>
      <c r="U296" s="88"/>
      <c r="V296" s="88"/>
      <c r="W296" s="88"/>
      <c r="X296" s="88"/>
      <c r="Y296" s="88"/>
      <c r="Z296" s="88"/>
      <c r="AA296" s="88"/>
      <c r="AB296" s="88"/>
    </row>
    <row r="297" spans="1:28" ht="47.25" x14ac:dyDescent="0.25">
      <c r="A297" s="87"/>
      <c r="B297" s="90" t="s">
        <v>415</v>
      </c>
      <c r="C297" s="119" t="s">
        <v>1846</v>
      </c>
      <c r="D297" s="90" t="s">
        <v>1744</v>
      </c>
      <c r="E297" s="84" t="s">
        <v>1746</v>
      </c>
      <c r="F297" s="125" t="s">
        <v>1809</v>
      </c>
      <c r="G297" s="126" t="s">
        <v>2</v>
      </c>
      <c r="H297" s="127">
        <v>2</v>
      </c>
      <c r="I297" s="128">
        <v>935837.12515191</v>
      </c>
      <c r="J297" s="104">
        <f t="shared" si="25"/>
        <v>177809</v>
      </c>
      <c r="K297" s="104">
        <f t="shared" si="26"/>
        <v>1113646.1251519099</v>
      </c>
      <c r="L297" s="129">
        <f t="shared" si="24"/>
        <v>2227292.2503038198</v>
      </c>
      <c r="M297" s="113"/>
      <c r="N297" s="113">
        <f t="shared" si="27"/>
        <v>0</v>
      </c>
      <c r="O297" s="113">
        <f t="shared" si="28"/>
        <v>0</v>
      </c>
      <c r="P297" s="113">
        <f t="shared" si="29"/>
        <v>0</v>
      </c>
      <c r="Q297" s="88"/>
      <c r="R297" s="88"/>
      <c r="S297" s="88"/>
      <c r="T297" s="88"/>
      <c r="U297" s="88"/>
      <c r="V297" s="88"/>
      <c r="W297" s="88"/>
      <c r="X297" s="88"/>
      <c r="Y297" s="88"/>
      <c r="Z297" s="88"/>
      <c r="AA297" s="88"/>
      <c r="AB297" s="88"/>
    </row>
    <row r="298" spans="1:28" ht="47.25" x14ac:dyDescent="0.25">
      <c r="A298" s="87"/>
      <c r="B298" s="90" t="s">
        <v>417</v>
      </c>
      <c r="C298" s="119" t="s">
        <v>1846</v>
      </c>
      <c r="D298" s="90" t="s">
        <v>1744</v>
      </c>
      <c r="E298" s="84" t="s">
        <v>1746</v>
      </c>
      <c r="F298" s="125" t="s">
        <v>1810</v>
      </c>
      <c r="G298" s="126" t="s">
        <v>2</v>
      </c>
      <c r="H298" s="127">
        <v>2</v>
      </c>
      <c r="I298" s="128">
        <v>833700.85953671904</v>
      </c>
      <c r="J298" s="104">
        <f t="shared" si="25"/>
        <v>158403</v>
      </c>
      <c r="K298" s="104">
        <f t="shared" si="26"/>
        <v>992103.85953671904</v>
      </c>
      <c r="L298" s="129">
        <f t="shared" si="24"/>
        <v>1984207.7190734381</v>
      </c>
      <c r="M298" s="113"/>
      <c r="N298" s="113">
        <f t="shared" si="27"/>
        <v>0</v>
      </c>
      <c r="O298" s="113">
        <f t="shared" si="28"/>
        <v>0</v>
      </c>
      <c r="P298" s="113">
        <f t="shared" si="29"/>
        <v>0</v>
      </c>
      <c r="Q298" s="88"/>
      <c r="R298" s="88"/>
      <c r="S298" s="88"/>
      <c r="T298" s="88"/>
      <c r="U298" s="88"/>
      <c r="V298" s="88"/>
      <c r="W298" s="88"/>
      <c r="X298" s="88"/>
      <c r="Y298" s="88"/>
      <c r="Z298" s="88"/>
      <c r="AA298" s="88"/>
      <c r="AB298" s="88"/>
    </row>
    <row r="299" spans="1:28" ht="47.25" x14ac:dyDescent="0.25">
      <c r="A299" s="87"/>
      <c r="B299" s="90" t="s">
        <v>419</v>
      </c>
      <c r="C299" s="119" t="s">
        <v>1846</v>
      </c>
      <c r="D299" s="90" t="s">
        <v>1744</v>
      </c>
      <c r="E299" s="84" t="s">
        <v>1746</v>
      </c>
      <c r="F299" s="125" t="s">
        <v>1811</v>
      </c>
      <c r="G299" s="126" t="s">
        <v>20</v>
      </c>
      <c r="H299" s="127">
        <v>40</v>
      </c>
      <c r="I299" s="128">
        <v>36461.959762086102</v>
      </c>
      <c r="J299" s="104">
        <f t="shared" si="25"/>
        <v>6928</v>
      </c>
      <c r="K299" s="104">
        <f t="shared" si="26"/>
        <v>43389.959762086102</v>
      </c>
      <c r="L299" s="129">
        <f t="shared" si="24"/>
        <v>1735598.3904834441</v>
      </c>
      <c r="M299" s="113"/>
      <c r="N299" s="113">
        <f t="shared" si="27"/>
        <v>0</v>
      </c>
      <c r="O299" s="113">
        <f t="shared" si="28"/>
        <v>0</v>
      </c>
      <c r="P299" s="113">
        <f t="shared" si="29"/>
        <v>0</v>
      </c>
      <c r="Q299" s="88"/>
      <c r="R299" s="88"/>
      <c r="S299" s="88"/>
      <c r="T299" s="88"/>
      <c r="U299" s="88"/>
      <c r="V299" s="88"/>
      <c r="W299" s="88"/>
      <c r="X299" s="88"/>
      <c r="Y299" s="88"/>
      <c r="Z299" s="88"/>
      <c r="AA299" s="88"/>
      <c r="AB299" s="88"/>
    </row>
    <row r="300" spans="1:28" ht="47.25" x14ac:dyDescent="0.25">
      <c r="A300" s="87"/>
      <c r="B300" s="90" t="s">
        <v>421</v>
      </c>
      <c r="C300" s="119" t="s">
        <v>1846</v>
      </c>
      <c r="D300" s="90" t="s">
        <v>1744</v>
      </c>
      <c r="E300" s="84" t="s">
        <v>1746</v>
      </c>
      <c r="F300" s="125" t="s">
        <v>1812</v>
      </c>
      <c r="G300" s="126" t="s">
        <v>20</v>
      </c>
      <c r="H300" s="127">
        <v>30</v>
      </c>
      <c r="I300" s="128">
        <v>75489.514335906497</v>
      </c>
      <c r="J300" s="104">
        <f t="shared" si="25"/>
        <v>14343</v>
      </c>
      <c r="K300" s="104">
        <f t="shared" si="26"/>
        <v>89832.514335906497</v>
      </c>
      <c r="L300" s="129">
        <f t="shared" si="24"/>
        <v>2694975.4300771947</v>
      </c>
      <c r="M300" s="113"/>
      <c r="N300" s="113">
        <f t="shared" si="27"/>
        <v>0</v>
      </c>
      <c r="O300" s="113">
        <f t="shared" si="28"/>
        <v>0</v>
      </c>
      <c r="P300" s="113">
        <f t="shared" si="29"/>
        <v>0</v>
      </c>
      <c r="Q300" s="88"/>
      <c r="R300" s="88"/>
      <c r="S300" s="88"/>
      <c r="T300" s="88"/>
      <c r="U300" s="88"/>
      <c r="V300" s="88"/>
      <c r="W300" s="88"/>
      <c r="X300" s="88"/>
      <c r="Y300" s="88"/>
      <c r="Z300" s="88"/>
      <c r="AA300" s="88"/>
      <c r="AB300" s="88"/>
    </row>
    <row r="301" spans="1:28" ht="47.25" x14ac:dyDescent="0.25">
      <c r="A301" s="87"/>
      <c r="B301" s="90" t="s">
        <v>423</v>
      </c>
      <c r="C301" s="119" t="s">
        <v>1846</v>
      </c>
      <c r="D301" s="90" t="s">
        <v>1744</v>
      </c>
      <c r="E301" s="84" t="s">
        <v>1746</v>
      </c>
      <c r="F301" s="125" t="s">
        <v>1813</v>
      </c>
      <c r="G301" s="126" t="s">
        <v>20</v>
      </c>
      <c r="H301" s="127">
        <v>20</v>
      </c>
      <c r="I301" s="128">
        <v>93253.777721318096</v>
      </c>
      <c r="J301" s="104">
        <f t="shared" si="25"/>
        <v>17718</v>
      </c>
      <c r="K301" s="104">
        <f t="shared" si="26"/>
        <v>110971.7777213181</v>
      </c>
      <c r="L301" s="129">
        <f t="shared" si="24"/>
        <v>2219435.5544263618</v>
      </c>
      <c r="M301" s="113"/>
      <c r="N301" s="113">
        <f t="shared" si="27"/>
        <v>0</v>
      </c>
      <c r="O301" s="113">
        <f t="shared" si="28"/>
        <v>0</v>
      </c>
      <c r="P301" s="113">
        <f t="shared" si="29"/>
        <v>0</v>
      </c>
      <c r="Q301" s="88"/>
      <c r="R301" s="88"/>
      <c r="S301" s="88"/>
      <c r="T301" s="88"/>
      <c r="U301" s="88"/>
      <c r="V301" s="88"/>
      <c r="W301" s="88"/>
      <c r="X301" s="88"/>
      <c r="Y301" s="88"/>
      <c r="Z301" s="88"/>
      <c r="AA301" s="88"/>
      <c r="AB301" s="88"/>
    </row>
    <row r="302" spans="1:28" ht="47.25" x14ac:dyDescent="0.25">
      <c r="A302" s="87"/>
      <c r="B302" s="90" t="s">
        <v>425</v>
      </c>
      <c r="C302" s="119" t="s">
        <v>1846</v>
      </c>
      <c r="D302" s="90" t="s">
        <v>1744</v>
      </c>
      <c r="E302" s="84" t="s">
        <v>1746</v>
      </c>
      <c r="F302" s="125" t="s">
        <v>1814</v>
      </c>
      <c r="G302" s="126" t="s">
        <v>20</v>
      </c>
      <c r="H302" s="127">
        <v>20</v>
      </c>
      <c r="I302" s="128">
        <v>105997.914335907</v>
      </c>
      <c r="J302" s="104">
        <f t="shared" si="25"/>
        <v>20140</v>
      </c>
      <c r="K302" s="104">
        <f t="shared" si="26"/>
        <v>126137.914335907</v>
      </c>
      <c r="L302" s="129">
        <f t="shared" si="24"/>
        <v>2522758.2867181399</v>
      </c>
      <c r="M302" s="113"/>
      <c r="N302" s="113">
        <f t="shared" si="27"/>
        <v>0</v>
      </c>
      <c r="O302" s="113">
        <f t="shared" si="28"/>
        <v>0</v>
      </c>
      <c r="P302" s="113">
        <f t="shared" si="29"/>
        <v>0</v>
      </c>
      <c r="Q302" s="88"/>
      <c r="R302" s="88"/>
      <c r="S302" s="88"/>
      <c r="T302" s="88"/>
      <c r="U302" s="88"/>
      <c r="V302" s="88"/>
      <c r="W302" s="88"/>
      <c r="X302" s="88"/>
      <c r="Y302" s="88"/>
      <c r="Z302" s="88"/>
      <c r="AA302" s="88"/>
      <c r="AB302" s="88"/>
    </row>
    <row r="303" spans="1:28" ht="47.25" x14ac:dyDescent="0.25">
      <c r="A303" s="87"/>
      <c r="B303" s="90" t="s">
        <v>427</v>
      </c>
      <c r="C303" s="119" t="s">
        <v>1846</v>
      </c>
      <c r="D303" s="90" t="s">
        <v>1744</v>
      </c>
      <c r="E303" s="84" t="s">
        <v>1746</v>
      </c>
      <c r="F303" s="125" t="s">
        <v>1815</v>
      </c>
      <c r="G303" s="126" t="s">
        <v>20</v>
      </c>
      <c r="H303" s="127">
        <v>20</v>
      </c>
      <c r="I303" s="128">
        <v>200617.79619328299</v>
      </c>
      <c r="J303" s="104">
        <f t="shared" si="25"/>
        <v>38117</v>
      </c>
      <c r="K303" s="104">
        <f t="shared" si="26"/>
        <v>238734.79619328299</v>
      </c>
      <c r="L303" s="129">
        <f t="shared" si="24"/>
        <v>4774695.9238656601</v>
      </c>
      <c r="M303" s="113"/>
      <c r="N303" s="113">
        <f t="shared" si="27"/>
        <v>0</v>
      </c>
      <c r="O303" s="113">
        <f t="shared" si="28"/>
        <v>0</v>
      </c>
      <c r="P303" s="113">
        <f t="shared" si="29"/>
        <v>0</v>
      </c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88"/>
      <c r="AB303" s="88"/>
    </row>
    <row r="304" spans="1:28" ht="47.25" x14ac:dyDescent="0.25">
      <c r="A304" s="87"/>
      <c r="B304" s="90" t="s">
        <v>429</v>
      </c>
      <c r="C304" s="119" t="s">
        <v>1846</v>
      </c>
      <c r="D304" s="90" t="s">
        <v>1744</v>
      </c>
      <c r="E304" s="84" t="s">
        <v>1746</v>
      </c>
      <c r="F304" s="125" t="s">
        <v>1816</v>
      </c>
      <c r="G304" s="126" t="s">
        <v>20</v>
      </c>
      <c r="H304" s="127">
        <v>10</v>
      </c>
      <c r="I304" s="128">
        <v>244572.50435365501</v>
      </c>
      <c r="J304" s="104">
        <f t="shared" si="25"/>
        <v>46469</v>
      </c>
      <c r="K304" s="104">
        <f t="shared" si="26"/>
        <v>291041.50435365504</v>
      </c>
      <c r="L304" s="129">
        <f t="shared" si="24"/>
        <v>2910415.0435365504</v>
      </c>
      <c r="M304" s="113"/>
      <c r="N304" s="113">
        <f t="shared" si="27"/>
        <v>0</v>
      </c>
      <c r="O304" s="113">
        <f t="shared" si="28"/>
        <v>0</v>
      </c>
      <c r="P304" s="113">
        <f t="shared" si="29"/>
        <v>0</v>
      </c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88"/>
      <c r="AB304" s="88"/>
    </row>
    <row r="305" spans="1:28" ht="47.25" x14ac:dyDescent="0.25">
      <c r="A305" s="87"/>
      <c r="B305" s="90" t="s">
        <v>431</v>
      </c>
      <c r="C305" s="119" t="s">
        <v>1846</v>
      </c>
      <c r="D305" s="90" t="s">
        <v>1744</v>
      </c>
      <c r="E305" s="84" t="s">
        <v>1746</v>
      </c>
      <c r="F305" s="125" t="s">
        <v>1817</v>
      </c>
      <c r="G305" s="126" t="s">
        <v>20</v>
      </c>
      <c r="H305" s="127">
        <v>10</v>
      </c>
      <c r="I305" s="128">
        <v>394011.23618400499</v>
      </c>
      <c r="J305" s="104">
        <f t="shared" si="25"/>
        <v>74862</v>
      </c>
      <c r="K305" s="104">
        <f t="shared" si="26"/>
        <v>468873.23618400499</v>
      </c>
      <c r="L305" s="129">
        <f t="shared" si="24"/>
        <v>4688732.3618400497</v>
      </c>
      <c r="M305" s="113"/>
      <c r="N305" s="113">
        <f t="shared" si="27"/>
        <v>0</v>
      </c>
      <c r="O305" s="113">
        <f t="shared" si="28"/>
        <v>0</v>
      </c>
      <c r="P305" s="113">
        <f t="shared" si="29"/>
        <v>0</v>
      </c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8"/>
      <c r="AB305" s="88"/>
    </row>
    <row r="306" spans="1:28" ht="47.25" x14ac:dyDescent="0.25">
      <c r="A306" s="87"/>
      <c r="B306" s="90" t="s">
        <v>433</v>
      </c>
      <c r="C306" s="119" t="s">
        <v>1846</v>
      </c>
      <c r="D306" s="90" t="s">
        <v>1744</v>
      </c>
      <c r="E306" s="84" t="s">
        <v>1746</v>
      </c>
      <c r="F306" s="125" t="s">
        <v>1818</v>
      </c>
      <c r="G306" s="126" t="s">
        <v>20</v>
      </c>
      <c r="H306" s="127">
        <v>10</v>
      </c>
      <c r="I306" s="128">
        <v>476300.60948689101</v>
      </c>
      <c r="J306" s="104">
        <f t="shared" si="25"/>
        <v>90497</v>
      </c>
      <c r="K306" s="104">
        <f t="shared" si="26"/>
        <v>566797.60948689096</v>
      </c>
      <c r="L306" s="129">
        <f t="shared" si="24"/>
        <v>5667976.0948689096</v>
      </c>
      <c r="M306" s="113"/>
      <c r="N306" s="113">
        <f t="shared" si="27"/>
        <v>0</v>
      </c>
      <c r="O306" s="113">
        <f t="shared" si="28"/>
        <v>0</v>
      </c>
      <c r="P306" s="113">
        <f t="shared" si="29"/>
        <v>0</v>
      </c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88"/>
      <c r="AB306" s="88"/>
    </row>
    <row r="307" spans="1:28" ht="47.25" x14ac:dyDescent="0.25">
      <c r="A307" s="87"/>
      <c r="B307" s="90" t="s">
        <v>435</v>
      </c>
      <c r="C307" s="119" t="s">
        <v>1846</v>
      </c>
      <c r="D307" s="90" t="s">
        <v>1744</v>
      </c>
      <c r="E307" s="84" t="s">
        <v>1746</v>
      </c>
      <c r="F307" s="125" t="s">
        <v>1819</v>
      </c>
      <c r="G307" s="126" t="s">
        <v>20</v>
      </c>
      <c r="H307" s="127">
        <v>8</v>
      </c>
      <c r="I307" s="128">
        <v>601850.75201912003</v>
      </c>
      <c r="J307" s="104">
        <f t="shared" si="25"/>
        <v>114352</v>
      </c>
      <c r="K307" s="104">
        <f t="shared" si="26"/>
        <v>716202.75201912003</v>
      </c>
      <c r="L307" s="129">
        <f t="shared" si="24"/>
        <v>5729622.0161529602</v>
      </c>
      <c r="M307" s="113"/>
      <c r="N307" s="113">
        <f t="shared" si="27"/>
        <v>0</v>
      </c>
      <c r="O307" s="113">
        <f t="shared" si="28"/>
        <v>0</v>
      </c>
      <c r="P307" s="113">
        <f t="shared" si="29"/>
        <v>0</v>
      </c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</row>
    <row r="308" spans="1:28" ht="47.25" x14ac:dyDescent="0.25">
      <c r="A308" s="87"/>
      <c r="B308" s="90" t="s">
        <v>437</v>
      </c>
      <c r="C308" s="119" t="s">
        <v>1846</v>
      </c>
      <c r="D308" s="90" t="s">
        <v>1744</v>
      </c>
      <c r="E308" s="84" t="s">
        <v>1746</v>
      </c>
      <c r="F308" s="125" t="s">
        <v>1820</v>
      </c>
      <c r="G308" s="126" t="s">
        <v>20</v>
      </c>
      <c r="H308" s="127">
        <v>200</v>
      </c>
      <c r="I308" s="128">
        <v>4545.2730199371199</v>
      </c>
      <c r="J308" s="104">
        <f t="shared" si="25"/>
        <v>864</v>
      </c>
      <c r="K308" s="104">
        <f t="shared" si="26"/>
        <v>5409.2730199371199</v>
      </c>
      <c r="L308" s="129">
        <f t="shared" si="24"/>
        <v>1081854.6039874239</v>
      </c>
      <c r="M308" s="113"/>
      <c r="N308" s="113">
        <f t="shared" si="27"/>
        <v>0</v>
      </c>
      <c r="O308" s="113">
        <f t="shared" si="28"/>
        <v>0</v>
      </c>
      <c r="P308" s="113">
        <f t="shared" si="29"/>
        <v>0</v>
      </c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  <c r="AB308" s="88"/>
    </row>
    <row r="309" spans="1:28" ht="47.25" x14ac:dyDescent="0.25">
      <c r="A309" s="87"/>
      <c r="B309" s="90" t="s">
        <v>439</v>
      </c>
      <c r="C309" s="119" t="s">
        <v>1846</v>
      </c>
      <c r="D309" s="90" t="s">
        <v>1744</v>
      </c>
      <c r="E309" s="84" t="s">
        <v>1746</v>
      </c>
      <c r="F309" s="125" t="s">
        <v>1821</v>
      </c>
      <c r="G309" s="126" t="s">
        <v>20</v>
      </c>
      <c r="H309" s="127">
        <v>200</v>
      </c>
      <c r="I309" s="128">
        <v>4545.2730199371199</v>
      </c>
      <c r="J309" s="104">
        <f t="shared" si="25"/>
        <v>864</v>
      </c>
      <c r="K309" s="104">
        <f t="shared" si="26"/>
        <v>5409.2730199371199</v>
      </c>
      <c r="L309" s="129">
        <f t="shared" si="24"/>
        <v>1081854.6039874239</v>
      </c>
      <c r="M309" s="113"/>
      <c r="N309" s="113">
        <f t="shared" si="27"/>
        <v>0</v>
      </c>
      <c r="O309" s="113">
        <f t="shared" si="28"/>
        <v>0</v>
      </c>
      <c r="P309" s="113">
        <f t="shared" si="29"/>
        <v>0</v>
      </c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88"/>
      <c r="AB309" s="88"/>
    </row>
    <row r="310" spans="1:28" ht="47.25" x14ac:dyDescent="0.25">
      <c r="A310" s="87"/>
      <c r="B310" s="90" t="s">
        <v>441</v>
      </c>
      <c r="C310" s="119" t="s">
        <v>1846</v>
      </c>
      <c r="D310" s="90" t="s">
        <v>1744</v>
      </c>
      <c r="E310" s="84" t="s">
        <v>1746</v>
      </c>
      <c r="F310" s="125" t="s">
        <v>1822</v>
      </c>
      <c r="G310" s="126" t="s">
        <v>20</v>
      </c>
      <c r="H310" s="127">
        <v>300</v>
      </c>
      <c r="I310" s="128">
        <v>4817.6031170244896</v>
      </c>
      <c r="J310" s="104">
        <f t="shared" si="25"/>
        <v>915</v>
      </c>
      <c r="K310" s="104">
        <f t="shared" si="26"/>
        <v>5732.6031170244896</v>
      </c>
      <c r="L310" s="129">
        <f t="shared" si="24"/>
        <v>1719780.9351073469</v>
      </c>
      <c r="M310" s="113"/>
      <c r="N310" s="113">
        <f t="shared" si="27"/>
        <v>0</v>
      </c>
      <c r="O310" s="113">
        <f t="shared" si="28"/>
        <v>0</v>
      </c>
      <c r="P310" s="113">
        <f t="shared" si="29"/>
        <v>0</v>
      </c>
      <c r="Q310" s="88"/>
      <c r="R310" s="88"/>
      <c r="S310" s="88"/>
      <c r="T310" s="88"/>
      <c r="U310" s="88"/>
      <c r="V310" s="88"/>
      <c r="W310" s="88"/>
      <c r="X310" s="88"/>
      <c r="Y310" s="88"/>
      <c r="Z310" s="88"/>
      <c r="AA310" s="88"/>
      <c r="AB310" s="88"/>
    </row>
    <row r="311" spans="1:28" ht="47.25" x14ac:dyDescent="0.25">
      <c r="A311" s="87"/>
      <c r="B311" s="90" t="s">
        <v>443</v>
      </c>
      <c r="C311" s="119" t="s">
        <v>1846</v>
      </c>
      <c r="D311" s="90" t="s">
        <v>1744</v>
      </c>
      <c r="E311" s="84" t="s">
        <v>1746</v>
      </c>
      <c r="F311" s="125" t="s">
        <v>1823</v>
      </c>
      <c r="G311" s="126" t="s">
        <v>20</v>
      </c>
      <c r="H311" s="127">
        <v>300</v>
      </c>
      <c r="I311" s="128">
        <v>7449.8042845890304</v>
      </c>
      <c r="J311" s="104">
        <f t="shared" si="25"/>
        <v>1415</v>
      </c>
      <c r="K311" s="104">
        <f t="shared" si="26"/>
        <v>8864.8042845890304</v>
      </c>
      <c r="L311" s="129">
        <f t="shared" si="24"/>
        <v>2659441.285376709</v>
      </c>
      <c r="M311" s="113"/>
      <c r="N311" s="113">
        <f t="shared" si="27"/>
        <v>0</v>
      </c>
      <c r="O311" s="113">
        <f t="shared" si="28"/>
        <v>0</v>
      </c>
      <c r="P311" s="113">
        <f t="shared" si="29"/>
        <v>0</v>
      </c>
      <c r="Q311" s="88"/>
      <c r="R311" s="88"/>
      <c r="S311" s="88"/>
      <c r="T311" s="88"/>
      <c r="U311" s="88"/>
      <c r="V311" s="88"/>
      <c r="W311" s="88"/>
      <c r="X311" s="88"/>
      <c r="Y311" s="88"/>
      <c r="Z311" s="88"/>
      <c r="AA311" s="88"/>
      <c r="AB311" s="88"/>
    </row>
    <row r="312" spans="1:28" ht="47.25" x14ac:dyDescent="0.25">
      <c r="A312" s="87"/>
      <c r="B312" s="90" t="s">
        <v>445</v>
      </c>
      <c r="C312" s="119" t="s">
        <v>1846</v>
      </c>
      <c r="D312" s="90" t="s">
        <v>1744</v>
      </c>
      <c r="E312" s="84" t="s">
        <v>1746</v>
      </c>
      <c r="F312" s="125" t="s">
        <v>1824</v>
      </c>
      <c r="G312" s="126" t="s">
        <v>20</v>
      </c>
      <c r="H312" s="127">
        <v>200</v>
      </c>
      <c r="I312" s="128">
        <v>7748.8042845890304</v>
      </c>
      <c r="J312" s="104">
        <f t="shared" si="25"/>
        <v>1472</v>
      </c>
      <c r="K312" s="104">
        <f t="shared" si="26"/>
        <v>9220.8042845890304</v>
      </c>
      <c r="L312" s="129">
        <f t="shared" si="24"/>
        <v>1844160.856917806</v>
      </c>
      <c r="M312" s="113"/>
      <c r="N312" s="113">
        <f t="shared" si="27"/>
        <v>0</v>
      </c>
      <c r="O312" s="113">
        <f t="shared" si="28"/>
        <v>0</v>
      </c>
      <c r="P312" s="113">
        <f t="shared" si="29"/>
        <v>0</v>
      </c>
      <c r="Q312" s="88"/>
      <c r="R312" s="88"/>
      <c r="S312" s="88"/>
      <c r="T312" s="88"/>
      <c r="U312" s="88"/>
      <c r="V312" s="88"/>
      <c r="W312" s="88"/>
      <c r="X312" s="88"/>
      <c r="Y312" s="88"/>
      <c r="Z312" s="88"/>
      <c r="AA312" s="88"/>
      <c r="AB312" s="88"/>
    </row>
    <row r="313" spans="1:28" ht="47.25" x14ac:dyDescent="0.25">
      <c r="A313" s="87"/>
      <c r="B313" s="90" t="s">
        <v>447</v>
      </c>
      <c r="C313" s="119" t="s">
        <v>1846</v>
      </c>
      <c r="D313" s="90" t="s">
        <v>1744</v>
      </c>
      <c r="E313" s="84" t="s">
        <v>1746</v>
      </c>
      <c r="F313" s="125" t="s">
        <v>1825</v>
      </c>
      <c r="G313" s="126" t="s">
        <v>20</v>
      </c>
      <c r="H313" s="127">
        <v>50</v>
      </c>
      <c r="I313" s="128">
        <v>9636.6625447286006</v>
      </c>
      <c r="J313" s="104">
        <f t="shared" si="25"/>
        <v>1831</v>
      </c>
      <c r="K313" s="104">
        <f t="shared" si="26"/>
        <v>11467.662544728601</v>
      </c>
      <c r="L313" s="129">
        <f t="shared" si="24"/>
        <v>573383.12723643007</v>
      </c>
      <c r="M313" s="113"/>
      <c r="N313" s="113">
        <f t="shared" si="27"/>
        <v>0</v>
      </c>
      <c r="O313" s="113">
        <f t="shared" si="28"/>
        <v>0</v>
      </c>
      <c r="P313" s="113">
        <f t="shared" si="29"/>
        <v>0</v>
      </c>
      <c r="Q313" s="88"/>
      <c r="R313" s="88"/>
      <c r="S313" s="88"/>
      <c r="T313" s="88"/>
      <c r="U313" s="88"/>
      <c r="V313" s="88"/>
      <c r="W313" s="88"/>
      <c r="X313" s="88"/>
      <c r="Y313" s="88"/>
      <c r="Z313" s="88"/>
      <c r="AA313" s="88"/>
      <c r="AB313" s="88"/>
    </row>
    <row r="314" spans="1:28" ht="47.25" x14ac:dyDescent="0.25">
      <c r="A314" s="87"/>
      <c r="B314" s="90" t="s">
        <v>449</v>
      </c>
      <c r="C314" s="119" t="s">
        <v>1846</v>
      </c>
      <c r="D314" s="90" t="s">
        <v>1744</v>
      </c>
      <c r="E314" s="84" t="s">
        <v>1746</v>
      </c>
      <c r="F314" s="125" t="s">
        <v>1826</v>
      </c>
      <c r="G314" s="126" t="s">
        <v>2</v>
      </c>
      <c r="H314" s="127">
        <v>20</v>
      </c>
      <c r="I314" s="128">
        <v>85477.804284589001</v>
      </c>
      <c r="J314" s="104">
        <f t="shared" si="25"/>
        <v>16241</v>
      </c>
      <c r="K314" s="104">
        <f t="shared" si="26"/>
        <v>101718.804284589</v>
      </c>
      <c r="L314" s="129">
        <f t="shared" si="24"/>
        <v>2034376.0856917801</v>
      </c>
      <c r="M314" s="113"/>
      <c r="N314" s="113">
        <f t="shared" si="27"/>
        <v>0</v>
      </c>
      <c r="O314" s="113">
        <f t="shared" si="28"/>
        <v>0</v>
      </c>
      <c r="P314" s="113">
        <f t="shared" si="29"/>
        <v>0</v>
      </c>
      <c r="Q314" s="88"/>
      <c r="R314" s="88"/>
      <c r="S314" s="88"/>
      <c r="T314" s="88"/>
      <c r="U314" s="88"/>
      <c r="V314" s="88"/>
      <c r="W314" s="88"/>
      <c r="X314" s="88"/>
      <c r="Y314" s="88"/>
      <c r="Z314" s="88"/>
      <c r="AA314" s="88"/>
      <c r="AB314" s="88"/>
    </row>
    <row r="315" spans="1:28" ht="47.25" x14ac:dyDescent="0.25">
      <c r="A315" s="87"/>
      <c r="B315" s="90" t="s">
        <v>451</v>
      </c>
      <c r="C315" s="119" t="s">
        <v>1846</v>
      </c>
      <c r="D315" s="90" t="s">
        <v>1744</v>
      </c>
      <c r="E315" s="84" t="s">
        <v>1746</v>
      </c>
      <c r="F315" s="125" t="s">
        <v>1827</v>
      </c>
      <c r="G315" s="126" t="s">
        <v>2</v>
      </c>
      <c r="H315" s="127">
        <v>20</v>
      </c>
      <c r="I315" s="128">
        <v>87544.804284589001</v>
      </c>
      <c r="J315" s="104">
        <f t="shared" si="25"/>
        <v>16634</v>
      </c>
      <c r="K315" s="104">
        <f t="shared" si="26"/>
        <v>104178.804284589</v>
      </c>
      <c r="L315" s="129">
        <f t="shared" si="24"/>
        <v>2083576.0856917801</v>
      </c>
      <c r="M315" s="113"/>
      <c r="N315" s="113">
        <f t="shared" si="27"/>
        <v>0</v>
      </c>
      <c r="O315" s="113">
        <f t="shared" si="28"/>
        <v>0</v>
      </c>
      <c r="P315" s="113">
        <f t="shared" si="29"/>
        <v>0</v>
      </c>
      <c r="Q315" s="88"/>
      <c r="R315" s="88"/>
      <c r="S315" s="88"/>
      <c r="T315" s="88"/>
      <c r="U315" s="88"/>
      <c r="V315" s="88"/>
      <c r="W315" s="88"/>
      <c r="X315" s="88"/>
      <c r="Y315" s="88"/>
      <c r="Z315" s="88"/>
      <c r="AA315" s="88"/>
      <c r="AB315" s="88"/>
    </row>
    <row r="316" spans="1:28" ht="47.25" x14ac:dyDescent="0.25">
      <c r="A316" s="87"/>
      <c r="B316" s="90" t="s">
        <v>453</v>
      </c>
      <c r="C316" s="119" t="s">
        <v>1846</v>
      </c>
      <c r="D316" s="90" t="s">
        <v>1744</v>
      </c>
      <c r="E316" s="84" t="s">
        <v>1746</v>
      </c>
      <c r="F316" s="125" t="s">
        <v>1828</v>
      </c>
      <c r="G316" s="126" t="s">
        <v>2</v>
      </c>
      <c r="H316" s="127">
        <v>10</v>
      </c>
      <c r="I316" s="128">
        <v>186805.40040880599</v>
      </c>
      <c r="J316" s="104">
        <f t="shared" si="25"/>
        <v>35493</v>
      </c>
      <c r="K316" s="104">
        <f t="shared" si="26"/>
        <v>222298.40040880599</v>
      </c>
      <c r="L316" s="129">
        <f t="shared" si="24"/>
        <v>2222984.00408806</v>
      </c>
      <c r="M316" s="113"/>
      <c r="N316" s="113">
        <f t="shared" si="27"/>
        <v>0</v>
      </c>
      <c r="O316" s="113">
        <f t="shared" si="28"/>
        <v>0</v>
      </c>
      <c r="P316" s="113">
        <f t="shared" si="29"/>
        <v>0</v>
      </c>
      <c r="Q316" s="88"/>
      <c r="R316" s="88"/>
      <c r="S316" s="88"/>
      <c r="T316" s="88"/>
      <c r="U316" s="88"/>
      <c r="V316" s="88"/>
      <c r="W316" s="88"/>
      <c r="X316" s="88"/>
      <c r="Y316" s="88"/>
      <c r="Z316" s="88"/>
      <c r="AA316" s="88"/>
      <c r="AB316" s="88"/>
    </row>
    <row r="317" spans="1:28" ht="47.25" x14ac:dyDescent="0.25">
      <c r="A317" s="87"/>
      <c r="B317" s="90" t="s">
        <v>455</v>
      </c>
      <c r="C317" s="119" t="s">
        <v>1846</v>
      </c>
      <c r="D317" s="90" t="s">
        <v>1744</v>
      </c>
      <c r="E317" s="84" t="s">
        <v>1746</v>
      </c>
      <c r="F317" s="125" t="s">
        <v>1829</v>
      </c>
      <c r="G317" s="126" t="s">
        <v>2</v>
      </c>
      <c r="H317" s="127">
        <v>10</v>
      </c>
      <c r="I317" s="128">
        <v>296147.19748729898</v>
      </c>
      <c r="J317" s="104">
        <f t="shared" si="25"/>
        <v>56268</v>
      </c>
      <c r="K317" s="104">
        <f t="shared" si="26"/>
        <v>352415.19748729898</v>
      </c>
      <c r="L317" s="129">
        <f t="shared" si="24"/>
        <v>3524151.9748729896</v>
      </c>
      <c r="M317" s="113"/>
      <c r="N317" s="113">
        <f t="shared" si="27"/>
        <v>0</v>
      </c>
      <c r="O317" s="113">
        <f t="shared" si="28"/>
        <v>0</v>
      </c>
      <c r="P317" s="113">
        <f t="shared" si="29"/>
        <v>0</v>
      </c>
      <c r="Q317" s="88"/>
      <c r="R317" s="88"/>
      <c r="S317" s="88"/>
      <c r="T317" s="88"/>
      <c r="U317" s="88"/>
      <c r="V317" s="88"/>
      <c r="W317" s="88"/>
      <c r="X317" s="88"/>
      <c r="Y317" s="88"/>
      <c r="Z317" s="88"/>
      <c r="AA317" s="88"/>
      <c r="AB317" s="88"/>
    </row>
    <row r="318" spans="1:28" ht="47.25" x14ac:dyDescent="0.25">
      <c r="A318" s="87"/>
      <c r="B318" s="90" t="s">
        <v>457</v>
      </c>
      <c r="C318" s="119" t="s">
        <v>1846</v>
      </c>
      <c r="D318" s="90" t="s">
        <v>1744</v>
      </c>
      <c r="E318" s="84" t="s">
        <v>1746</v>
      </c>
      <c r="F318" s="125" t="s">
        <v>1830</v>
      </c>
      <c r="G318" s="126" t="s">
        <v>2</v>
      </c>
      <c r="H318" s="127">
        <v>2</v>
      </c>
      <c r="I318" s="128">
        <v>768993.51897798397</v>
      </c>
      <c r="J318" s="104">
        <f t="shared" si="25"/>
        <v>146109</v>
      </c>
      <c r="K318" s="104">
        <f t="shared" si="26"/>
        <v>915102.51897798397</v>
      </c>
      <c r="L318" s="129">
        <f t="shared" si="24"/>
        <v>1830205.0379559679</v>
      </c>
      <c r="M318" s="113"/>
      <c r="N318" s="113">
        <f t="shared" si="27"/>
        <v>0</v>
      </c>
      <c r="O318" s="113">
        <f t="shared" si="28"/>
        <v>0</v>
      </c>
      <c r="P318" s="113">
        <f t="shared" si="29"/>
        <v>0</v>
      </c>
      <c r="Q318" s="88"/>
      <c r="R318" s="88"/>
      <c r="S318" s="88"/>
      <c r="T318" s="88"/>
      <c r="U318" s="88"/>
      <c r="V318" s="88"/>
      <c r="W318" s="88"/>
      <c r="X318" s="88"/>
      <c r="Y318" s="88"/>
      <c r="Z318" s="88"/>
      <c r="AA318" s="88"/>
      <c r="AB318" s="88"/>
    </row>
    <row r="319" spans="1:28" ht="47.25" x14ac:dyDescent="0.25">
      <c r="A319" s="87"/>
      <c r="B319" s="90" t="s">
        <v>459</v>
      </c>
      <c r="C319" s="119" t="s">
        <v>1846</v>
      </c>
      <c r="D319" s="90" t="s">
        <v>1744</v>
      </c>
      <c r="E319" s="84" t="s">
        <v>1746</v>
      </c>
      <c r="F319" s="125" t="s">
        <v>1831</v>
      </c>
      <c r="G319" s="126" t="s">
        <v>2</v>
      </c>
      <c r="H319" s="127">
        <v>2</v>
      </c>
      <c r="I319" s="128">
        <v>1176112.0289779799</v>
      </c>
      <c r="J319" s="104">
        <f t="shared" si="25"/>
        <v>223461</v>
      </c>
      <c r="K319" s="104">
        <f t="shared" si="26"/>
        <v>1399573.0289779799</v>
      </c>
      <c r="L319" s="129">
        <f t="shared" si="24"/>
        <v>2799146.0579559598</v>
      </c>
      <c r="M319" s="113"/>
      <c r="N319" s="113">
        <f t="shared" si="27"/>
        <v>0</v>
      </c>
      <c r="O319" s="113">
        <f t="shared" si="28"/>
        <v>0</v>
      </c>
      <c r="P319" s="113">
        <f t="shared" si="29"/>
        <v>0</v>
      </c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8"/>
      <c r="AB319" s="88"/>
    </row>
    <row r="320" spans="1:28" ht="47.25" x14ac:dyDescent="0.25">
      <c r="A320" s="87"/>
      <c r="B320" s="90" t="s">
        <v>461</v>
      </c>
      <c r="C320" s="119" t="s">
        <v>1846</v>
      </c>
      <c r="D320" s="90" t="s">
        <v>1744</v>
      </c>
      <c r="E320" s="84" t="s">
        <v>1746</v>
      </c>
      <c r="F320" s="125" t="s">
        <v>1832</v>
      </c>
      <c r="G320" s="126" t="s">
        <v>2</v>
      </c>
      <c r="H320" s="127">
        <v>2</v>
      </c>
      <c r="I320" s="128">
        <v>2330511.5299999998</v>
      </c>
      <c r="J320" s="104">
        <f t="shared" si="25"/>
        <v>442797</v>
      </c>
      <c r="K320" s="104">
        <f t="shared" si="26"/>
        <v>2773308.53</v>
      </c>
      <c r="L320" s="129">
        <f t="shared" si="24"/>
        <v>5546617.0599999996</v>
      </c>
      <c r="M320" s="113"/>
      <c r="N320" s="113">
        <f t="shared" si="27"/>
        <v>0</v>
      </c>
      <c r="O320" s="113">
        <f t="shared" si="28"/>
        <v>0</v>
      </c>
      <c r="P320" s="113">
        <f t="shared" si="29"/>
        <v>0</v>
      </c>
      <c r="Q320" s="88"/>
      <c r="R320" s="88"/>
      <c r="S320" s="88"/>
      <c r="T320" s="88"/>
      <c r="U320" s="88"/>
      <c r="V320" s="88"/>
      <c r="W320" s="88"/>
      <c r="X320" s="88"/>
      <c r="Y320" s="88"/>
      <c r="Z320" s="88"/>
      <c r="AA320" s="88"/>
      <c r="AB320" s="88"/>
    </row>
    <row r="321" spans="1:28" ht="47.25" x14ac:dyDescent="0.25">
      <c r="A321" s="87"/>
      <c r="B321" s="90" t="s">
        <v>463</v>
      </c>
      <c r="C321" s="119" t="s">
        <v>1846</v>
      </c>
      <c r="D321" s="90" t="s">
        <v>1744</v>
      </c>
      <c r="E321" s="84" t="s">
        <v>1746</v>
      </c>
      <c r="F321" s="125" t="s">
        <v>1833</v>
      </c>
      <c r="G321" s="126" t="s">
        <v>2</v>
      </c>
      <c r="H321" s="127">
        <v>2</v>
      </c>
      <c r="I321" s="128">
        <v>5001444.9449746003</v>
      </c>
      <c r="J321" s="104">
        <f t="shared" si="25"/>
        <v>950275</v>
      </c>
      <c r="K321" s="104">
        <f t="shared" si="26"/>
        <v>5951719.9449746003</v>
      </c>
      <c r="L321" s="129">
        <f t="shared" si="24"/>
        <v>11903439.889949201</v>
      </c>
      <c r="M321" s="113"/>
      <c r="N321" s="113">
        <f t="shared" si="27"/>
        <v>0</v>
      </c>
      <c r="O321" s="113">
        <f t="shared" si="28"/>
        <v>0</v>
      </c>
      <c r="P321" s="113">
        <f t="shared" si="29"/>
        <v>0</v>
      </c>
      <c r="Q321" s="88"/>
      <c r="R321" s="88"/>
      <c r="S321" s="88"/>
      <c r="T321" s="88"/>
      <c r="U321" s="88"/>
      <c r="V321" s="88"/>
      <c r="W321" s="88"/>
      <c r="X321" s="88"/>
      <c r="Y321" s="88"/>
      <c r="Z321" s="88"/>
      <c r="AA321" s="88"/>
      <c r="AB321" s="88"/>
    </row>
    <row r="322" spans="1:28" ht="47.25" x14ac:dyDescent="0.25">
      <c r="A322" s="87"/>
      <c r="B322" s="90" t="s">
        <v>465</v>
      </c>
      <c r="C322" s="119" t="s">
        <v>1846</v>
      </c>
      <c r="D322" s="90" t="s">
        <v>1744</v>
      </c>
      <c r="E322" s="84" t="s">
        <v>1746</v>
      </c>
      <c r="F322" s="125" t="s">
        <v>1834</v>
      </c>
      <c r="G322" s="126" t="s">
        <v>2</v>
      </c>
      <c r="H322" s="127">
        <v>2</v>
      </c>
      <c r="I322" s="128">
        <v>1756407.15</v>
      </c>
      <c r="J322" s="104">
        <f t="shared" si="25"/>
        <v>333717</v>
      </c>
      <c r="K322" s="104">
        <f t="shared" si="26"/>
        <v>2090124.15</v>
      </c>
      <c r="L322" s="129">
        <f t="shared" si="24"/>
        <v>4180248.3</v>
      </c>
      <c r="M322" s="113"/>
      <c r="N322" s="113">
        <f t="shared" si="27"/>
        <v>0</v>
      </c>
      <c r="O322" s="113">
        <f t="shared" si="28"/>
        <v>0</v>
      </c>
      <c r="P322" s="113">
        <f t="shared" si="29"/>
        <v>0</v>
      </c>
      <c r="Q322" s="88"/>
      <c r="R322" s="88"/>
      <c r="S322" s="88"/>
      <c r="T322" s="88"/>
      <c r="U322" s="88"/>
      <c r="V322" s="88"/>
      <c r="W322" s="88"/>
      <c r="X322" s="88"/>
      <c r="Y322" s="88"/>
      <c r="Z322" s="88"/>
      <c r="AA322" s="88"/>
      <c r="AB322" s="88"/>
    </row>
    <row r="323" spans="1:28" ht="47.25" x14ac:dyDescent="0.25">
      <c r="A323" s="87"/>
      <c r="B323" s="90" t="s">
        <v>467</v>
      </c>
      <c r="C323" s="119" t="s">
        <v>1846</v>
      </c>
      <c r="D323" s="90" t="s">
        <v>1744</v>
      </c>
      <c r="E323" s="84" t="s">
        <v>1746</v>
      </c>
      <c r="F323" s="125" t="s">
        <v>1835</v>
      </c>
      <c r="G323" s="126" t="s">
        <v>2</v>
      </c>
      <c r="H323" s="127">
        <v>2</v>
      </c>
      <c r="I323" s="128">
        <v>2297034.0449746</v>
      </c>
      <c r="J323" s="104">
        <f t="shared" si="25"/>
        <v>436436</v>
      </c>
      <c r="K323" s="104">
        <f t="shared" si="26"/>
        <v>2733470.0449746</v>
      </c>
      <c r="L323" s="129">
        <f t="shared" si="24"/>
        <v>5466940.0899491999</v>
      </c>
      <c r="M323" s="113"/>
      <c r="N323" s="113">
        <f t="shared" si="27"/>
        <v>0</v>
      </c>
      <c r="O323" s="113">
        <f t="shared" si="28"/>
        <v>0</v>
      </c>
      <c r="P323" s="113">
        <f t="shared" si="29"/>
        <v>0</v>
      </c>
      <c r="Q323" s="88"/>
      <c r="R323" s="88"/>
      <c r="S323" s="88"/>
      <c r="T323" s="88"/>
      <c r="U323" s="88"/>
      <c r="V323" s="88"/>
      <c r="W323" s="88"/>
      <c r="X323" s="88"/>
      <c r="Y323" s="88"/>
      <c r="Z323" s="88"/>
      <c r="AA323" s="88"/>
      <c r="AB323" s="88"/>
    </row>
    <row r="324" spans="1:28" ht="47.25" x14ac:dyDescent="0.25">
      <c r="A324" s="87"/>
      <c r="B324" s="90" t="s">
        <v>469</v>
      </c>
      <c r="C324" s="119" t="s">
        <v>1846</v>
      </c>
      <c r="D324" s="90" t="s">
        <v>1744</v>
      </c>
      <c r="E324" s="84" t="s">
        <v>1746</v>
      </c>
      <c r="F324" s="125" t="s">
        <v>364</v>
      </c>
      <c r="G324" s="126" t="s">
        <v>2</v>
      </c>
      <c r="H324" s="127">
        <v>85</v>
      </c>
      <c r="I324" s="128">
        <v>51839.423999999999</v>
      </c>
      <c r="J324" s="104">
        <f t="shared" si="25"/>
        <v>9849</v>
      </c>
      <c r="K324" s="104">
        <f t="shared" si="26"/>
        <v>61688.423999999999</v>
      </c>
      <c r="L324" s="129">
        <f t="shared" ref="L324:L387" si="30">H324*K324</f>
        <v>5243516.04</v>
      </c>
      <c r="M324" s="113"/>
      <c r="N324" s="113">
        <f t="shared" si="27"/>
        <v>0</v>
      </c>
      <c r="O324" s="113">
        <f t="shared" si="28"/>
        <v>0</v>
      </c>
      <c r="P324" s="113">
        <f t="shared" si="29"/>
        <v>0</v>
      </c>
      <c r="Q324" s="88"/>
      <c r="R324" s="88"/>
      <c r="S324" s="88"/>
      <c r="T324" s="88"/>
      <c r="U324" s="88"/>
      <c r="V324" s="88"/>
      <c r="W324" s="88"/>
      <c r="X324" s="88"/>
      <c r="Y324" s="88"/>
      <c r="Z324" s="88"/>
      <c r="AA324" s="88"/>
      <c r="AB324" s="88"/>
    </row>
    <row r="325" spans="1:28" ht="47.25" x14ac:dyDescent="0.25">
      <c r="A325" s="87"/>
      <c r="B325" s="90" t="s">
        <v>471</v>
      </c>
      <c r="C325" s="119" t="s">
        <v>1846</v>
      </c>
      <c r="D325" s="90" t="s">
        <v>1744</v>
      </c>
      <c r="E325" s="84" t="s">
        <v>1746</v>
      </c>
      <c r="F325" s="125" t="s">
        <v>366</v>
      </c>
      <c r="G325" s="126" t="s">
        <v>2</v>
      </c>
      <c r="H325" s="127">
        <v>85</v>
      </c>
      <c r="I325" s="128">
        <v>81818.100000000006</v>
      </c>
      <c r="J325" s="104">
        <f t="shared" ref="J325:J388" si="31">ROUND(I325*0.19,0)</f>
        <v>15545</v>
      </c>
      <c r="K325" s="104">
        <f t="shared" ref="K325:K388" si="32">+I325+J325</f>
        <v>97363.1</v>
      </c>
      <c r="L325" s="129">
        <f t="shared" si="30"/>
        <v>8275863.5000000009</v>
      </c>
      <c r="M325" s="113"/>
      <c r="N325" s="113">
        <f t="shared" ref="N325:N388" si="33">ROUND(M325*0.19,0)</f>
        <v>0</v>
      </c>
      <c r="O325" s="113">
        <f t="shared" ref="O325:O388" si="34">+N325+M325</f>
        <v>0</v>
      </c>
      <c r="P325" s="113">
        <f t="shared" ref="P325:P388" si="35">ROUND(+O325*H325,0)</f>
        <v>0</v>
      </c>
      <c r="Q325" s="88"/>
      <c r="R325" s="88"/>
      <c r="S325" s="88"/>
      <c r="T325" s="88"/>
      <c r="U325" s="88"/>
      <c r="V325" s="88"/>
      <c r="W325" s="88"/>
      <c r="X325" s="88"/>
      <c r="Y325" s="88"/>
      <c r="Z325" s="88"/>
      <c r="AA325" s="88"/>
      <c r="AB325" s="88"/>
    </row>
    <row r="326" spans="1:28" ht="47.25" x14ac:dyDescent="0.25">
      <c r="A326" s="87"/>
      <c r="B326" s="90" t="s">
        <v>473</v>
      </c>
      <c r="C326" s="119" t="s">
        <v>1846</v>
      </c>
      <c r="D326" s="90" t="s">
        <v>1744</v>
      </c>
      <c r="E326" s="84" t="s">
        <v>1746</v>
      </c>
      <c r="F326" s="125" t="s">
        <v>368</v>
      </c>
      <c r="G326" s="126" t="s">
        <v>2</v>
      </c>
      <c r="H326" s="127">
        <v>60</v>
      </c>
      <c r="I326" s="128">
        <v>37588.824000000001</v>
      </c>
      <c r="J326" s="104">
        <f t="shared" si="31"/>
        <v>7142</v>
      </c>
      <c r="K326" s="104">
        <f t="shared" si="32"/>
        <v>44730.824000000001</v>
      </c>
      <c r="L326" s="129">
        <f t="shared" si="30"/>
        <v>2683849.44</v>
      </c>
      <c r="M326" s="113"/>
      <c r="N326" s="113">
        <f t="shared" si="33"/>
        <v>0</v>
      </c>
      <c r="O326" s="113">
        <f t="shared" si="34"/>
        <v>0</v>
      </c>
      <c r="P326" s="113">
        <f t="shared" si="35"/>
        <v>0</v>
      </c>
      <c r="Q326" s="88"/>
      <c r="R326" s="88"/>
      <c r="S326" s="88"/>
      <c r="T326" s="88"/>
      <c r="U326" s="88"/>
      <c r="V326" s="88"/>
      <c r="W326" s="88"/>
      <c r="X326" s="88"/>
      <c r="Y326" s="88"/>
      <c r="Z326" s="88"/>
      <c r="AA326" s="88"/>
      <c r="AB326" s="88"/>
    </row>
    <row r="327" spans="1:28" ht="47.25" x14ac:dyDescent="0.25">
      <c r="A327" s="87"/>
      <c r="B327" s="90" t="s">
        <v>475</v>
      </c>
      <c r="C327" s="119" t="s">
        <v>1846</v>
      </c>
      <c r="D327" s="90" t="s">
        <v>1744</v>
      </c>
      <c r="E327" s="84" t="s">
        <v>1746</v>
      </c>
      <c r="F327" s="125" t="s">
        <v>370</v>
      </c>
      <c r="G327" s="126" t="s">
        <v>2</v>
      </c>
      <c r="H327" s="127">
        <v>400</v>
      </c>
      <c r="I327" s="128">
        <v>76627.823999999993</v>
      </c>
      <c r="J327" s="104">
        <f t="shared" si="31"/>
        <v>14559</v>
      </c>
      <c r="K327" s="104">
        <f t="shared" si="32"/>
        <v>91186.823999999993</v>
      </c>
      <c r="L327" s="129">
        <f t="shared" si="30"/>
        <v>36474729.599999994</v>
      </c>
      <c r="M327" s="113"/>
      <c r="N327" s="113">
        <f t="shared" si="33"/>
        <v>0</v>
      </c>
      <c r="O327" s="113">
        <f t="shared" si="34"/>
        <v>0</v>
      </c>
      <c r="P327" s="113">
        <f t="shared" si="35"/>
        <v>0</v>
      </c>
      <c r="Q327" s="88"/>
      <c r="R327" s="88"/>
      <c r="S327" s="88"/>
      <c r="T327" s="88"/>
      <c r="U327" s="88"/>
      <c r="V327" s="88"/>
      <c r="W327" s="88"/>
      <c r="X327" s="88"/>
      <c r="Y327" s="88"/>
      <c r="Z327" s="88"/>
      <c r="AA327" s="88"/>
      <c r="AB327" s="88"/>
    </row>
    <row r="328" spans="1:28" ht="47.25" x14ac:dyDescent="0.25">
      <c r="A328" s="87"/>
      <c r="B328" s="90" t="s">
        <v>477</v>
      </c>
      <c r="C328" s="119" t="s">
        <v>1846</v>
      </c>
      <c r="D328" s="90" t="s">
        <v>1744</v>
      </c>
      <c r="E328" s="84" t="s">
        <v>1746</v>
      </c>
      <c r="F328" s="125" t="s">
        <v>372</v>
      </c>
      <c r="G328" s="126" t="s">
        <v>2</v>
      </c>
      <c r="H328" s="127">
        <v>100</v>
      </c>
      <c r="I328" s="128">
        <v>89050.415999999997</v>
      </c>
      <c r="J328" s="104">
        <f t="shared" si="31"/>
        <v>16920</v>
      </c>
      <c r="K328" s="104">
        <f t="shared" si="32"/>
        <v>105970.416</v>
      </c>
      <c r="L328" s="129">
        <f t="shared" si="30"/>
        <v>10597041.6</v>
      </c>
      <c r="M328" s="113"/>
      <c r="N328" s="113">
        <f t="shared" si="33"/>
        <v>0</v>
      </c>
      <c r="O328" s="113">
        <f t="shared" si="34"/>
        <v>0</v>
      </c>
      <c r="P328" s="113">
        <f t="shared" si="35"/>
        <v>0</v>
      </c>
      <c r="Q328" s="88"/>
      <c r="R328" s="88"/>
      <c r="S328" s="88"/>
      <c r="T328" s="88"/>
      <c r="U328" s="88"/>
      <c r="V328" s="88"/>
      <c r="W328" s="88"/>
      <c r="X328" s="88"/>
      <c r="Y328" s="88"/>
      <c r="Z328" s="88"/>
      <c r="AA328" s="88"/>
      <c r="AB328" s="88"/>
    </row>
    <row r="329" spans="1:28" ht="47.25" x14ac:dyDescent="0.25">
      <c r="A329" s="87"/>
      <c r="B329" s="90" t="s">
        <v>479</v>
      </c>
      <c r="C329" s="119" t="s">
        <v>1846</v>
      </c>
      <c r="D329" s="90" t="s">
        <v>1744</v>
      </c>
      <c r="E329" s="84" t="s">
        <v>1746</v>
      </c>
      <c r="F329" s="125" t="s">
        <v>374</v>
      </c>
      <c r="G329" s="126" t="s">
        <v>2</v>
      </c>
      <c r="H329" s="127">
        <v>60</v>
      </c>
      <c r="I329" s="128">
        <v>68287.127999999997</v>
      </c>
      <c r="J329" s="104">
        <f t="shared" si="31"/>
        <v>12975</v>
      </c>
      <c r="K329" s="104">
        <f t="shared" si="32"/>
        <v>81262.127999999997</v>
      </c>
      <c r="L329" s="129">
        <f t="shared" si="30"/>
        <v>4875727.68</v>
      </c>
      <c r="M329" s="113"/>
      <c r="N329" s="113">
        <f t="shared" si="33"/>
        <v>0</v>
      </c>
      <c r="O329" s="113">
        <f t="shared" si="34"/>
        <v>0</v>
      </c>
      <c r="P329" s="113">
        <f t="shared" si="35"/>
        <v>0</v>
      </c>
      <c r="Q329" s="88"/>
      <c r="R329" s="88"/>
      <c r="S329" s="88"/>
      <c r="T329" s="88"/>
      <c r="U329" s="88"/>
      <c r="V329" s="88"/>
      <c r="W329" s="88"/>
      <c r="X329" s="88"/>
      <c r="Y329" s="88"/>
      <c r="Z329" s="88"/>
      <c r="AA329" s="88"/>
      <c r="AB329" s="88"/>
    </row>
    <row r="330" spans="1:28" ht="47.25" x14ac:dyDescent="0.25">
      <c r="A330" s="87"/>
      <c r="B330" s="90" t="s">
        <v>481</v>
      </c>
      <c r="C330" s="119" t="s">
        <v>1846</v>
      </c>
      <c r="D330" s="90" t="s">
        <v>1744</v>
      </c>
      <c r="E330" s="84" t="s">
        <v>1746</v>
      </c>
      <c r="F330" s="125" t="s">
        <v>376</v>
      </c>
      <c r="G330" s="126" t="s">
        <v>2</v>
      </c>
      <c r="H330" s="127">
        <v>10</v>
      </c>
      <c r="I330" s="128">
        <v>165583.236</v>
      </c>
      <c r="J330" s="104">
        <f t="shared" si="31"/>
        <v>31461</v>
      </c>
      <c r="K330" s="104">
        <f t="shared" si="32"/>
        <v>197044.236</v>
      </c>
      <c r="L330" s="129">
        <f t="shared" si="30"/>
        <v>1970442.36</v>
      </c>
      <c r="M330" s="113"/>
      <c r="N330" s="113">
        <f t="shared" si="33"/>
        <v>0</v>
      </c>
      <c r="O330" s="113">
        <f t="shared" si="34"/>
        <v>0</v>
      </c>
      <c r="P330" s="113">
        <f t="shared" si="35"/>
        <v>0</v>
      </c>
      <c r="Q330" s="88"/>
      <c r="R330" s="88"/>
      <c r="S330" s="88"/>
      <c r="T330" s="88"/>
      <c r="U330" s="88"/>
      <c r="V330" s="88"/>
      <c r="W330" s="88"/>
      <c r="X330" s="88"/>
      <c r="Y330" s="88"/>
      <c r="Z330" s="88"/>
      <c r="AA330" s="88"/>
      <c r="AB330" s="88"/>
    </row>
    <row r="331" spans="1:28" ht="47.25" x14ac:dyDescent="0.25">
      <c r="A331" s="87"/>
      <c r="B331" s="90" t="s">
        <v>483</v>
      </c>
      <c r="C331" s="119" t="s">
        <v>1846</v>
      </c>
      <c r="D331" s="90" t="s">
        <v>1744</v>
      </c>
      <c r="E331" s="84" t="s">
        <v>1746</v>
      </c>
      <c r="F331" s="125" t="s">
        <v>378</v>
      </c>
      <c r="G331" s="126" t="s">
        <v>2</v>
      </c>
      <c r="H331" s="127">
        <f>(12*12)</f>
        <v>144</v>
      </c>
      <c r="I331" s="128">
        <v>68179.02</v>
      </c>
      <c r="J331" s="104">
        <f t="shared" si="31"/>
        <v>12954</v>
      </c>
      <c r="K331" s="104">
        <f t="shared" si="32"/>
        <v>81133.02</v>
      </c>
      <c r="L331" s="129">
        <f t="shared" si="30"/>
        <v>11683154.880000001</v>
      </c>
      <c r="M331" s="113"/>
      <c r="N331" s="113">
        <f t="shared" si="33"/>
        <v>0</v>
      </c>
      <c r="O331" s="113">
        <f t="shared" si="34"/>
        <v>0</v>
      </c>
      <c r="P331" s="113">
        <f t="shared" si="35"/>
        <v>0</v>
      </c>
      <c r="Q331" s="88"/>
      <c r="R331" s="88"/>
      <c r="S331" s="88"/>
      <c r="T331" s="88"/>
      <c r="U331" s="88"/>
      <c r="V331" s="88"/>
      <c r="W331" s="88"/>
      <c r="X331" s="88"/>
      <c r="Y331" s="88"/>
      <c r="Z331" s="88"/>
      <c r="AA331" s="88"/>
      <c r="AB331" s="88"/>
    </row>
    <row r="332" spans="1:28" ht="47.25" x14ac:dyDescent="0.25">
      <c r="A332" s="87"/>
      <c r="B332" s="90" t="s">
        <v>485</v>
      </c>
      <c r="C332" s="119" t="s">
        <v>1846</v>
      </c>
      <c r="D332" s="90" t="s">
        <v>1744</v>
      </c>
      <c r="E332" s="84" t="s">
        <v>1746</v>
      </c>
      <c r="F332" s="125" t="s">
        <v>380</v>
      </c>
      <c r="G332" s="126" t="s">
        <v>2</v>
      </c>
      <c r="H332" s="127">
        <v>8</v>
      </c>
      <c r="I332" s="128">
        <v>62556.311999999998</v>
      </c>
      <c r="J332" s="104">
        <f t="shared" si="31"/>
        <v>11886</v>
      </c>
      <c r="K332" s="104">
        <f t="shared" si="32"/>
        <v>74442.312000000005</v>
      </c>
      <c r="L332" s="129">
        <f t="shared" si="30"/>
        <v>595538.49600000004</v>
      </c>
      <c r="M332" s="113"/>
      <c r="N332" s="113">
        <f t="shared" si="33"/>
        <v>0</v>
      </c>
      <c r="O332" s="113">
        <f t="shared" si="34"/>
        <v>0</v>
      </c>
      <c r="P332" s="113">
        <f t="shared" si="35"/>
        <v>0</v>
      </c>
      <c r="Q332" s="88"/>
      <c r="R332" s="88"/>
      <c r="S332" s="88"/>
      <c r="T332" s="88"/>
      <c r="U332" s="88"/>
      <c r="V332" s="88"/>
      <c r="W332" s="88"/>
      <c r="X332" s="88"/>
      <c r="Y332" s="88"/>
      <c r="Z332" s="88"/>
      <c r="AA332" s="88"/>
      <c r="AB332" s="88"/>
    </row>
    <row r="333" spans="1:28" ht="47.25" x14ac:dyDescent="0.25">
      <c r="A333" s="87"/>
      <c r="B333" s="90" t="s">
        <v>487</v>
      </c>
      <c r="C333" s="119" t="s">
        <v>1846</v>
      </c>
      <c r="D333" s="90" t="s">
        <v>1744</v>
      </c>
      <c r="E333" s="84" t="s">
        <v>1746</v>
      </c>
      <c r="F333" s="125" t="s">
        <v>382</v>
      </c>
      <c r="G333" s="126" t="s">
        <v>2</v>
      </c>
      <c r="H333" s="127">
        <f>(5*12)</f>
        <v>60</v>
      </c>
      <c r="I333" s="128">
        <v>185066.7</v>
      </c>
      <c r="J333" s="104">
        <f t="shared" si="31"/>
        <v>35163</v>
      </c>
      <c r="K333" s="104">
        <f t="shared" si="32"/>
        <v>220229.7</v>
      </c>
      <c r="L333" s="129">
        <f t="shared" si="30"/>
        <v>13213782</v>
      </c>
      <c r="M333" s="113"/>
      <c r="N333" s="113">
        <f t="shared" si="33"/>
        <v>0</v>
      </c>
      <c r="O333" s="113">
        <f t="shared" si="34"/>
        <v>0</v>
      </c>
      <c r="P333" s="113">
        <f t="shared" si="35"/>
        <v>0</v>
      </c>
      <c r="Q333" s="88"/>
      <c r="R333" s="88"/>
      <c r="S333" s="88"/>
      <c r="T333" s="88"/>
      <c r="U333" s="88"/>
      <c r="V333" s="88"/>
      <c r="W333" s="88"/>
      <c r="X333" s="88"/>
      <c r="Y333" s="88"/>
      <c r="Z333" s="88"/>
      <c r="AA333" s="88"/>
      <c r="AB333" s="88"/>
    </row>
    <row r="334" spans="1:28" ht="47.25" x14ac:dyDescent="0.25">
      <c r="A334" s="87"/>
      <c r="B334" s="90" t="s">
        <v>489</v>
      </c>
      <c r="C334" s="119" t="s">
        <v>1846</v>
      </c>
      <c r="D334" s="90" t="s">
        <v>1744</v>
      </c>
      <c r="E334" s="84" t="s">
        <v>1746</v>
      </c>
      <c r="F334" s="125" t="s">
        <v>384</v>
      </c>
      <c r="G334" s="126" t="s">
        <v>20</v>
      </c>
      <c r="H334" s="127">
        <v>30</v>
      </c>
      <c r="I334" s="128">
        <v>88827.648000000001</v>
      </c>
      <c r="J334" s="104">
        <f t="shared" si="31"/>
        <v>16877</v>
      </c>
      <c r="K334" s="104">
        <f t="shared" si="32"/>
        <v>105704.648</v>
      </c>
      <c r="L334" s="129">
        <f t="shared" si="30"/>
        <v>3171139.44</v>
      </c>
      <c r="M334" s="113"/>
      <c r="N334" s="113">
        <f t="shared" si="33"/>
        <v>0</v>
      </c>
      <c r="O334" s="113">
        <f t="shared" si="34"/>
        <v>0</v>
      </c>
      <c r="P334" s="113">
        <f t="shared" si="35"/>
        <v>0</v>
      </c>
      <c r="Q334" s="88"/>
      <c r="R334" s="88"/>
      <c r="S334" s="88"/>
      <c r="T334" s="88"/>
      <c r="U334" s="88"/>
      <c r="V334" s="88"/>
      <c r="W334" s="88"/>
      <c r="X334" s="88"/>
      <c r="Y334" s="88"/>
      <c r="Z334" s="88"/>
      <c r="AA334" s="88"/>
      <c r="AB334" s="88"/>
    </row>
    <row r="335" spans="1:28" ht="47.25" x14ac:dyDescent="0.25">
      <c r="A335" s="87"/>
      <c r="B335" s="90" t="s">
        <v>491</v>
      </c>
      <c r="C335" s="119" t="s">
        <v>1846</v>
      </c>
      <c r="D335" s="90" t="s">
        <v>1744</v>
      </c>
      <c r="E335" s="84" t="s">
        <v>1746</v>
      </c>
      <c r="F335" s="125" t="s">
        <v>386</v>
      </c>
      <c r="G335" s="126" t="s">
        <v>2</v>
      </c>
      <c r="H335" s="127">
        <v>40</v>
      </c>
      <c r="I335" s="128">
        <v>239591.35200000001</v>
      </c>
      <c r="J335" s="104">
        <f t="shared" si="31"/>
        <v>45522</v>
      </c>
      <c r="K335" s="104">
        <f t="shared" si="32"/>
        <v>285113.35200000001</v>
      </c>
      <c r="L335" s="129">
        <f t="shared" si="30"/>
        <v>11404534.08</v>
      </c>
      <c r="M335" s="113"/>
      <c r="N335" s="113">
        <f t="shared" si="33"/>
        <v>0</v>
      </c>
      <c r="O335" s="113">
        <f t="shared" si="34"/>
        <v>0</v>
      </c>
      <c r="P335" s="113">
        <f t="shared" si="35"/>
        <v>0</v>
      </c>
      <c r="Q335" s="88"/>
      <c r="R335" s="88"/>
      <c r="S335" s="88"/>
      <c r="T335" s="88"/>
      <c r="U335" s="88"/>
      <c r="V335" s="88"/>
      <c r="W335" s="88"/>
      <c r="X335" s="88"/>
      <c r="Y335" s="88"/>
      <c r="Z335" s="88"/>
      <c r="AA335" s="88"/>
      <c r="AB335" s="88"/>
    </row>
    <row r="336" spans="1:28" ht="47.25" x14ac:dyDescent="0.25">
      <c r="A336" s="87"/>
      <c r="B336" s="90" t="s">
        <v>493</v>
      </c>
      <c r="C336" s="119" t="s">
        <v>1846</v>
      </c>
      <c r="D336" s="90" t="s">
        <v>1744</v>
      </c>
      <c r="E336" s="84" t="s">
        <v>1746</v>
      </c>
      <c r="F336" s="125" t="s">
        <v>388</v>
      </c>
      <c r="G336" s="126" t="s">
        <v>2</v>
      </c>
      <c r="H336" s="127">
        <v>30</v>
      </c>
      <c r="I336" s="128">
        <v>245423.72399999999</v>
      </c>
      <c r="J336" s="104">
        <f t="shared" si="31"/>
        <v>46631</v>
      </c>
      <c r="K336" s="104">
        <f t="shared" si="32"/>
        <v>292054.72399999999</v>
      </c>
      <c r="L336" s="129">
        <f t="shared" si="30"/>
        <v>8761641.7199999988</v>
      </c>
      <c r="M336" s="113"/>
      <c r="N336" s="113">
        <f t="shared" si="33"/>
        <v>0</v>
      </c>
      <c r="O336" s="113">
        <f t="shared" si="34"/>
        <v>0</v>
      </c>
      <c r="P336" s="113">
        <f t="shared" si="35"/>
        <v>0</v>
      </c>
      <c r="Q336" s="88"/>
      <c r="R336" s="88"/>
      <c r="S336" s="88"/>
      <c r="T336" s="88"/>
      <c r="U336" s="88"/>
      <c r="V336" s="88"/>
      <c r="W336" s="88"/>
      <c r="X336" s="88"/>
      <c r="Y336" s="88"/>
      <c r="Z336" s="88"/>
      <c r="AA336" s="88"/>
      <c r="AB336" s="88"/>
    </row>
    <row r="337" spans="1:28" ht="47.25" x14ac:dyDescent="0.25">
      <c r="A337" s="87"/>
      <c r="B337" s="90" t="s">
        <v>495</v>
      </c>
      <c r="C337" s="119" t="s">
        <v>1846</v>
      </c>
      <c r="D337" s="90" t="s">
        <v>1744</v>
      </c>
      <c r="E337" s="84" t="s">
        <v>1746</v>
      </c>
      <c r="F337" s="125" t="s">
        <v>390</v>
      </c>
      <c r="G337" s="126" t="s">
        <v>2</v>
      </c>
      <c r="H337" s="127">
        <f>5*12</f>
        <v>60</v>
      </c>
      <c r="I337" s="128">
        <v>46058.375999999997</v>
      </c>
      <c r="J337" s="104">
        <f t="shared" si="31"/>
        <v>8751</v>
      </c>
      <c r="K337" s="104">
        <f t="shared" si="32"/>
        <v>54809.375999999997</v>
      </c>
      <c r="L337" s="129">
        <f t="shared" si="30"/>
        <v>3288562.5599999996</v>
      </c>
      <c r="M337" s="113"/>
      <c r="N337" s="113">
        <f t="shared" si="33"/>
        <v>0</v>
      </c>
      <c r="O337" s="113">
        <f t="shared" si="34"/>
        <v>0</v>
      </c>
      <c r="P337" s="113">
        <f t="shared" si="35"/>
        <v>0</v>
      </c>
      <c r="Q337" s="88"/>
      <c r="R337" s="88"/>
      <c r="S337" s="88"/>
      <c r="T337" s="88"/>
      <c r="U337" s="88"/>
      <c r="V337" s="88"/>
      <c r="W337" s="88"/>
      <c r="X337" s="88"/>
      <c r="Y337" s="88"/>
      <c r="Z337" s="88"/>
      <c r="AA337" s="88"/>
      <c r="AB337" s="88"/>
    </row>
    <row r="338" spans="1:28" ht="47.25" x14ac:dyDescent="0.25">
      <c r="A338" s="87"/>
      <c r="B338" s="90" t="s">
        <v>497</v>
      </c>
      <c r="C338" s="119" t="s">
        <v>1846</v>
      </c>
      <c r="D338" s="90" t="s">
        <v>1744</v>
      </c>
      <c r="E338" s="84" t="s">
        <v>1746</v>
      </c>
      <c r="F338" s="125" t="s">
        <v>392</v>
      </c>
      <c r="G338" s="126" t="s">
        <v>2</v>
      </c>
      <c r="H338" s="127">
        <v>70</v>
      </c>
      <c r="I338" s="128">
        <v>185066.7</v>
      </c>
      <c r="J338" s="104">
        <f t="shared" si="31"/>
        <v>35163</v>
      </c>
      <c r="K338" s="104">
        <f t="shared" si="32"/>
        <v>220229.7</v>
      </c>
      <c r="L338" s="129">
        <f t="shared" si="30"/>
        <v>15416079</v>
      </c>
      <c r="M338" s="113"/>
      <c r="N338" s="113">
        <f t="shared" si="33"/>
        <v>0</v>
      </c>
      <c r="O338" s="113">
        <f t="shared" si="34"/>
        <v>0</v>
      </c>
      <c r="P338" s="113">
        <f t="shared" si="35"/>
        <v>0</v>
      </c>
      <c r="Q338" s="88"/>
      <c r="R338" s="88"/>
      <c r="S338" s="88"/>
      <c r="T338" s="88"/>
      <c r="U338" s="88"/>
      <c r="V338" s="88"/>
      <c r="W338" s="88"/>
      <c r="X338" s="88"/>
      <c r="Y338" s="88"/>
      <c r="Z338" s="88"/>
      <c r="AA338" s="88"/>
      <c r="AB338" s="88"/>
    </row>
    <row r="339" spans="1:28" ht="47.25" x14ac:dyDescent="0.25">
      <c r="A339" s="87"/>
      <c r="B339" s="90" t="s">
        <v>499</v>
      </c>
      <c r="C339" s="119" t="s">
        <v>1846</v>
      </c>
      <c r="D339" s="90" t="s">
        <v>1744</v>
      </c>
      <c r="E339" s="84" t="s">
        <v>1746</v>
      </c>
      <c r="F339" s="125" t="s">
        <v>394</v>
      </c>
      <c r="G339" s="126" t="s">
        <v>2</v>
      </c>
      <c r="H339" s="127">
        <f>4*12</f>
        <v>48</v>
      </c>
      <c r="I339" s="128">
        <v>57973.188000000002</v>
      </c>
      <c r="J339" s="104">
        <f t="shared" si="31"/>
        <v>11015</v>
      </c>
      <c r="K339" s="104">
        <f t="shared" si="32"/>
        <v>68988.187999999995</v>
      </c>
      <c r="L339" s="129">
        <f t="shared" si="30"/>
        <v>3311433.0239999997</v>
      </c>
      <c r="M339" s="113"/>
      <c r="N339" s="113">
        <f t="shared" si="33"/>
        <v>0</v>
      </c>
      <c r="O339" s="113">
        <f t="shared" si="34"/>
        <v>0</v>
      </c>
      <c r="P339" s="113">
        <f t="shared" si="35"/>
        <v>0</v>
      </c>
      <c r="Q339" s="88"/>
      <c r="R339" s="88"/>
      <c r="S339" s="88"/>
      <c r="T339" s="88"/>
      <c r="U339" s="88"/>
      <c r="V339" s="88"/>
      <c r="W339" s="88"/>
      <c r="X339" s="88"/>
      <c r="Y339" s="88"/>
      <c r="Z339" s="88"/>
      <c r="AA339" s="88"/>
      <c r="AB339" s="88"/>
    </row>
    <row r="340" spans="1:28" ht="47.25" x14ac:dyDescent="0.25">
      <c r="A340" s="87"/>
      <c r="B340" s="90" t="s">
        <v>501</v>
      </c>
      <c r="C340" s="119" t="s">
        <v>1846</v>
      </c>
      <c r="D340" s="90" t="s">
        <v>1744</v>
      </c>
      <c r="E340" s="84" t="s">
        <v>1746</v>
      </c>
      <c r="F340" s="125" t="s">
        <v>396</v>
      </c>
      <c r="G340" s="126" t="s">
        <v>2</v>
      </c>
      <c r="H340" s="127">
        <v>10</v>
      </c>
      <c r="I340" s="128">
        <v>56400.707999999999</v>
      </c>
      <c r="J340" s="104">
        <f t="shared" si="31"/>
        <v>10716</v>
      </c>
      <c r="K340" s="104">
        <f t="shared" si="32"/>
        <v>67116.707999999999</v>
      </c>
      <c r="L340" s="129">
        <f t="shared" si="30"/>
        <v>671167.08</v>
      </c>
      <c r="M340" s="113"/>
      <c r="N340" s="113">
        <f t="shared" si="33"/>
        <v>0</v>
      </c>
      <c r="O340" s="113">
        <f t="shared" si="34"/>
        <v>0</v>
      </c>
      <c r="P340" s="113">
        <f t="shared" si="35"/>
        <v>0</v>
      </c>
      <c r="Q340" s="88"/>
      <c r="R340" s="88"/>
      <c r="S340" s="88"/>
      <c r="T340" s="88"/>
      <c r="U340" s="88"/>
      <c r="V340" s="88"/>
      <c r="W340" s="88"/>
      <c r="X340" s="88"/>
      <c r="Y340" s="88"/>
      <c r="Z340" s="88"/>
      <c r="AA340" s="88"/>
      <c r="AB340" s="88"/>
    </row>
    <row r="341" spans="1:28" ht="47.25" x14ac:dyDescent="0.25">
      <c r="A341" s="87"/>
      <c r="B341" s="90" t="s">
        <v>503</v>
      </c>
      <c r="C341" s="119" t="s">
        <v>1846</v>
      </c>
      <c r="D341" s="90" t="s">
        <v>1744</v>
      </c>
      <c r="E341" s="84" t="s">
        <v>1746</v>
      </c>
      <c r="F341" s="125" t="s">
        <v>398</v>
      </c>
      <c r="G341" s="126" t="s">
        <v>2</v>
      </c>
      <c r="H341" s="127">
        <v>15</v>
      </c>
      <c r="I341" s="128">
        <v>136364.592</v>
      </c>
      <c r="J341" s="104">
        <f t="shared" si="31"/>
        <v>25909</v>
      </c>
      <c r="K341" s="104">
        <f t="shared" si="32"/>
        <v>162273.592</v>
      </c>
      <c r="L341" s="129">
        <f t="shared" si="30"/>
        <v>2434103.88</v>
      </c>
      <c r="M341" s="113"/>
      <c r="N341" s="113">
        <f t="shared" si="33"/>
        <v>0</v>
      </c>
      <c r="O341" s="113">
        <f t="shared" si="34"/>
        <v>0</v>
      </c>
      <c r="P341" s="113">
        <f t="shared" si="35"/>
        <v>0</v>
      </c>
      <c r="Q341" s="88"/>
      <c r="R341" s="88"/>
      <c r="S341" s="88"/>
      <c r="T341" s="88"/>
      <c r="U341" s="88"/>
      <c r="V341" s="88"/>
      <c r="W341" s="88"/>
      <c r="X341" s="88"/>
      <c r="Y341" s="88"/>
      <c r="Z341" s="88"/>
      <c r="AA341" s="88"/>
      <c r="AB341" s="88"/>
    </row>
    <row r="342" spans="1:28" ht="47.25" x14ac:dyDescent="0.25">
      <c r="A342" s="87"/>
      <c r="B342" s="90" t="s">
        <v>505</v>
      </c>
      <c r="C342" s="119" t="s">
        <v>1846</v>
      </c>
      <c r="D342" s="90" t="s">
        <v>1744</v>
      </c>
      <c r="E342" s="84" t="s">
        <v>1746</v>
      </c>
      <c r="F342" s="125" t="s">
        <v>400</v>
      </c>
      <c r="G342" s="126" t="s">
        <v>2</v>
      </c>
      <c r="H342" s="127">
        <v>30</v>
      </c>
      <c r="I342" s="128">
        <v>58440.563999999998</v>
      </c>
      <c r="J342" s="104">
        <f t="shared" si="31"/>
        <v>11104</v>
      </c>
      <c r="K342" s="104">
        <f t="shared" si="32"/>
        <v>69544.563999999998</v>
      </c>
      <c r="L342" s="129">
        <f t="shared" si="30"/>
        <v>2086336.92</v>
      </c>
      <c r="M342" s="113"/>
      <c r="N342" s="113">
        <f t="shared" si="33"/>
        <v>0</v>
      </c>
      <c r="O342" s="113">
        <f t="shared" si="34"/>
        <v>0</v>
      </c>
      <c r="P342" s="113">
        <f t="shared" si="35"/>
        <v>0</v>
      </c>
      <c r="Q342" s="88"/>
      <c r="R342" s="88"/>
      <c r="S342" s="88"/>
      <c r="T342" s="88"/>
      <c r="U342" s="88"/>
      <c r="V342" s="88"/>
      <c r="W342" s="88"/>
      <c r="X342" s="88"/>
      <c r="Y342" s="88"/>
      <c r="Z342" s="88"/>
      <c r="AA342" s="88"/>
      <c r="AB342" s="88"/>
    </row>
    <row r="343" spans="1:28" ht="47.25" x14ac:dyDescent="0.25">
      <c r="A343" s="87"/>
      <c r="B343" s="90" t="s">
        <v>507</v>
      </c>
      <c r="C343" s="119" t="s">
        <v>1846</v>
      </c>
      <c r="D343" s="90" t="s">
        <v>1744</v>
      </c>
      <c r="E343" s="84" t="s">
        <v>1746</v>
      </c>
      <c r="F343" s="125" t="s">
        <v>402</v>
      </c>
      <c r="G343" s="126" t="s">
        <v>2</v>
      </c>
      <c r="H343" s="127">
        <v>10</v>
      </c>
      <c r="I343" s="128">
        <v>61022.051999999996</v>
      </c>
      <c r="J343" s="104">
        <f t="shared" si="31"/>
        <v>11594</v>
      </c>
      <c r="K343" s="104">
        <f t="shared" si="32"/>
        <v>72616.051999999996</v>
      </c>
      <c r="L343" s="129">
        <f t="shared" si="30"/>
        <v>726160.52</v>
      </c>
      <c r="M343" s="113"/>
      <c r="N343" s="113">
        <f t="shared" si="33"/>
        <v>0</v>
      </c>
      <c r="O343" s="113">
        <f t="shared" si="34"/>
        <v>0</v>
      </c>
      <c r="P343" s="113">
        <f t="shared" si="35"/>
        <v>0</v>
      </c>
      <c r="Q343" s="88"/>
      <c r="R343" s="88"/>
      <c r="S343" s="88"/>
      <c r="T343" s="88"/>
      <c r="U343" s="88"/>
      <c r="V343" s="88"/>
      <c r="W343" s="88"/>
      <c r="X343" s="88"/>
      <c r="Y343" s="88"/>
      <c r="Z343" s="88"/>
      <c r="AA343" s="88"/>
      <c r="AB343" s="88"/>
    </row>
    <row r="344" spans="1:28" ht="47.25" x14ac:dyDescent="0.25">
      <c r="A344" s="87"/>
      <c r="B344" s="90" t="s">
        <v>509</v>
      </c>
      <c r="C344" s="119" t="s">
        <v>1846</v>
      </c>
      <c r="D344" s="90" t="s">
        <v>1744</v>
      </c>
      <c r="E344" s="84" t="s">
        <v>1746</v>
      </c>
      <c r="F344" s="125" t="s">
        <v>404</v>
      </c>
      <c r="G344" s="126" t="s">
        <v>2</v>
      </c>
      <c r="H344" s="127">
        <v>35</v>
      </c>
      <c r="I344" s="128">
        <v>52077.479999999996</v>
      </c>
      <c r="J344" s="104">
        <f t="shared" si="31"/>
        <v>9895</v>
      </c>
      <c r="K344" s="104">
        <f t="shared" si="32"/>
        <v>61972.479999999996</v>
      </c>
      <c r="L344" s="129">
        <f t="shared" si="30"/>
        <v>2169036.7999999998</v>
      </c>
      <c r="M344" s="113"/>
      <c r="N344" s="113">
        <f t="shared" si="33"/>
        <v>0</v>
      </c>
      <c r="O344" s="113">
        <f t="shared" si="34"/>
        <v>0</v>
      </c>
      <c r="P344" s="113">
        <f t="shared" si="35"/>
        <v>0</v>
      </c>
      <c r="Q344" s="88"/>
      <c r="R344" s="88"/>
      <c r="S344" s="88"/>
      <c r="T344" s="88"/>
      <c r="U344" s="88"/>
      <c r="V344" s="88"/>
      <c r="W344" s="88"/>
      <c r="X344" s="88"/>
      <c r="Y344" s="88"/>
      <c r="Z344" s="88"/>
      <c r="AA344" s="88"/>
      <c r="AB344" s="88"/>
    </row>
    <row r="345" spans="1:28" ht="47.25" x14ac:dyDescent="0.25">
      <c r="A345" s="87"/>
      <c r="B345" s="90" t="s">
        <v>511</v>
      </c>
      <c r="C345" s="119" t="s">
        <v>1846</v>
      </c>
      <c r="D345" s="90" t="s">
        <v>1744</v>
      </c>
      <c r="E345" s="84" t="s">
        <v>1746</v>
      </c>
      <c r="F345" s="125" t="s">
        <v>406</v>
      </c>
      <c r="G345" s="126" t="s">
        <v>20</v>
      </c>
      <c r="H345" s="127">
        <v>500</v>
      </c>
      <c r="I345" s="128">
        <v>20239.128000000001</v>
      </c>
      <c r="J345" s="104">
        <f t="shared" si="31"/>
        <v>3845</v>
      </c>
      <c r="K345" s="104">
        <f t="shared" si="32"/>
        <v>24084.128000000001</v>
      </c>
      <c r="L345" s="129">
        <f t="shared" si="30"/>
        <v>12042064</v>
      </c>
      <c r="M345" s="113"/>
      <c r="N345" s="113">
        <f t="shared" si="33"/>
        <v>0</v>
      </c>
      <c r="O345" s="113">
        <f t="shared" si="34"/>
        <v>0</v>
      </c>
      <c r="P345" s="113">
        <f t="shared" si="35"/>
        <v>0</v>
      </c>
      <c r="Q345" s="88"/>
      <c r="R345" s="88"/>
      <c r="S345" s="88"/>
      <c r="T345" s="88"/>
      <c r="U345" s="88"/>
      <c r="V345" s="88"/>
      <c r="W345" s="88"/>
      <c r="X345" s="88"/>
      <c r="Y345" s="88"/>
      <c r="Z345" s="88"/>
      <c r="AA345" s="88"/>
      <c r="AB345" s="88"/>
    </row>
    <row r="346" spans="1:28" ht="47.25" x14ac:dyDescent="0.25">
      <c r="A346" s="87"/>
      <c r="B346" s="90" t="s">
        <v>513</v>
      </c>
      <c r="C346" s="119" t="s">
        <v>1846</v>
      </c>
      <c r="D346" s="90" t="s">
        <v>1744</v>
      </c>
      <c r="E346" s="84" t="s">
        <v>1746</v>
      </c>
      <c r="F346" s="125" t="s">
        <v>408</v>
      </c>
      <c r="G346" s="126" t="s">
        <v>20</v>
      </c>
      <c r="H346" s="127">
        <v>300</v>
      </c>
      <c r="I346" s="128">
        <v>21662.004000000001</v>
      </c>
      <c r="J346" s="104">
        <f t="shared" si="31"/>
        <v>4116</v>
      </c>
      <c r="K346" s="104">
        <f t="shared" si="32"/>
        <v>25778.004000000001</v>
      </c>
      <c r="L346" s="129">
        <f t="shared" si="30"/>
        <v>7733401.2000000002</v>
      </c>
      <c r="M346" s="113"/>
      <c r="N346" s="113">
        <f t="shared" si="33"/>
        <v>0</v>
      </c>
      <c r="O346" s="113">
        <f t="shared" si="34"/>
        <v>0</v>
      </c>
      <c r="P346" s="113">
        <f t="shared" si="35"/>
        <v>0</v>
      </c>
      <c r="Q346" s="88"/>
      <c r="R346" s="88"/>
      <c r="S346" s="88"/>
      <c r="T346" s="88"/>
      <c r="U346" s="88"/>
      <c r="V346" s="88"/>
      <c r="W346" s="88"/>
      <c r="X346" s="88"/>
      <c r="Y346" s="88"/>
      <c r="Z346" s="88"/>
      <c r="AA346" s="88"/>
      <c r="AB346" s="88"/>
    </row>
    <row r="347" spans="1:28" ht="47.25" x14ac:dyDescent="0.25">
      <c r="A347" s="87"/>
      <c r="B347" s="90" t="s">
        <v>515</v>
      </c>
      <c r="C347" s="119" t="s">
        <v>1846</v>
      </c>
      <c r="D347" s="90" t="s">
        <v>1744</v>
      </c>
      <c r="E347" s="84" t="s">
        <v>1746</v>
      </c>
      <c r="F347" s="125" t="s">
        <v>410</v>
      </c>
      <c r="G347" s="126" t="s">
        <v>20</v>
      </c>
      <c r="H347" s="127">
        <v>200</v>
      </c>
      <c r="I347" s="128">
        <v>26527.955999999998</v>
      </c>
      <c r="J347" s="104">
        <f t="shared" si="31"/>
        <v>5040</v>
      </c>
      <c r="K347" s="104">
        <f t="shared" si="32"/>
        <v>31567.955999999998</v>
      </c>
      <c r="L347" s="129">
        <f t="shared" si="30"/>
        <v>6313591.1999999993</v>
      </c>
      <c r="M347" s="113"/>
      <c r="N347" s="113">
        <f t="shared" si="33"/>
        <v>0</v>
      </c>
      <c r="O347" s="113">
        <f t="shared" si="34"/>
        <v>0</v>
      </c>
      <c r="P347" s="113">
        <f t="shared" si="35"/>
        <v>0</v>
      </c>
      <c r="Q347" s="88"/>
      <c r="R347" s="88"/>
      <c r="S347" s="88"/>
      <c r="T347" s="88"/>
      <c r="U347" s="88"/>
      <c r="V347" s="88"/>
      <c r="W347" s="88"/>
      <c r="X347" s="88"/>
      <c r="Y347" s="88"/>
      <c r="Z347" s="88"/>
      <c r="AA347" s="88"/>
      <c r="AB347" s="88"/>
    </row>
    <row r="348" spans="1:28" ht="30.95" customHeight="1" x14ac:dyDescent="0.25">
      <c r="A348" s="87"/>
      <c r="B348" s="90" t="s">
        <v>517</v>
      </c>
      <c r="C348" s="119" t="s">
        <v>1846</v>
      </c>
      <c r="D348" s="90" t="s">
        <v>1744</v>
      </c>
      <c r="E348" s="84" t="s">
        <v>1746</v>
      </c>
      <c r="F348" s="125" t="s">
        <v>412</v>
      </c>
      <c r="G348" s="126" t="s">
        <v>20</v>
      </c>
      <c r="H348" s="127">
        <v>150</v>
      </c>
      <c r="I348" s="128">
        <v>41003.508000000002</v>
      </c>
      <c r="J348" s="104">
        <f t="shared" si="31"/>
        <v>7791</v>
      </c>
      <c r="K348" s="104">
        <f t="shared" si="32"/>
        <v>48794.508000000002</v>
      </c>
      <c r="L348" s="129">
        <f t="shared" si="30"/>
        <v>7319176.2000000002</v>
      </c>
      <c r="M348" s="113"/>
      <c r="N348" s="113">
        <f t="shared" si="33"/>
        <v>0</v>
      </c>
      <c r="O348" s="113">
        <f t="shared" si="34"/>
        <v>0</v>
      </c>
      <c r="P348" s="113">
        <f t="shared" si="35"/>
        <v>0</v>
      </c>
      <c r="Q348" s="88"/>
      <c r="R348" s="88"/>
      <c r="S348" s="88"/>
      <c r="T348" s="88"/>
      <c r="U348" s="88"/>
      <c r="V348" s="88"/>
      <c r="W348" s="88"/>
      <c r="X348" s="88"/>
      <c r="Y348" s="88"/>
      <c r="Z348" s="88"/>
      <c r="AA348" s="88"/>
      <c r="AB348" s="88"/>
    </row>
    <row r="349" spans="1:28" ht="47.25" x14ac:dyDescent="0.25">
      <c r="A349" s="87"/>
      <c r="B349" s="90" t="s">
        <v>519</v>
      </c>
      <c r="C349" s="119" t="s">
        <v>1846</v>
      </c>
      <c r="D349" s="90" t="s">
        <v>1744</v>
      </c>
      <c r="E349" s="84" t="s">
        <v>1746</v>
      </c>
      <c r="F349" s="125" t="s">
        <v>414</v>
      </c>
      <c r="G349" s="126" t="s">
        <v>20</v>
      </c>
      <c r="H349" s="127">
        <v>100</v>
      </c>
      <c r="I349" s="128">
        <v>54673.163999999997</v>
      </c>
      <c r="J349" s="104">
        <f t="shared" si="31"/>
        <v>10388</v>
      </c>
      <c r="K349" s="104">
        <f t="shared" si="32"/>
        <v>65061.163999999997</v>
      </c>
      <c r="L349" s="129">
        <f t="shared" si="30"/>
        <v>6506116.3999999994</v>
      </c>
      <c r="M349" s="113"/>
      <c r="N349" s="113">
        <f t="shared" si="33"/>
        <v>0</v>
      </c>
      <c r="O349" s="113">
        <f t="shared" si="34"/>
        <v>0</v>
      </c>
      <c r="P349" s="113">
        <f t="shared" si="35"/>
        <v>0</v>
      </c>
      <c r="Q349" s="88"/>
      <c r="R349" s="88"/>
      <c r="S349" s="88"/>
      <c r="T349" s="88"/>
      <c r="U349" s="88"/>
      <c r="V349" s="88"/>
      <c r="W349" s="88"/>
      <c r="X349" s="88"/>
      <c r="Y349" s="88"/>
      <c r="Z349" s="88"/>
      <c r="AA349" s="88"/>
      <c r="AB349" s="88"/>
    </row>
    <row r="350" spans="1:28" ht="47.25" x14ac:dyDescent="0.25">
      <c r="A350" s="87"/>
      <c r="B350" s="90" t="s">
        <v>521</v>
      </c>
      <c r="C350" s="119" t="s">
        <v>1846</v>
      </c>
      <c r="D350" s="90" t="s">
        <v>1744</v>
      </c>
      <c r="E350" s="84" t="s">
        <v>1746</v>
      </c>
      <c r="F350" s="125" t="s">
        <v>416</v>
      </c>
      <c r="G350" s="126" t="s">
        <v>20</v>
      </c>
      <c r="H350" s="127">
        <v>200</v>
      </c>
      <c r="I350" s="128">
        <v>67603.535999999993</v>
      </c>
      <c r="J350" s="104">
        <f t="shared" si="31"/>
        <v>12845</v>
      </c>
      <c r="K350" s="104">
        <f t="shared" si="32"/>
        <v>80448.535999999993</v>
      </c>
      <c r="L350" s="129">
        <f t="shared" si="30"/>
        <v>16089707.199999999</v>
      </c>
      <c r="M350" s="113"/>
      <c r="N350" s="113">
        <f t="shared" si="33"/>
        <v>0</v>
      </c>
      <c r="O350" s="113">
        <f t="shared" si="34"/>
        <v>0</v>
      </c>
      <c r="P350" s="113">
        <f t="shared" si="35"/>
        <v>0</v>
      </c>
      <c r="Q350" s="88"/>
      <c r="R350" s="88"/>
      <c r="S350" s="88"/>
      <c r="T350" s="88"/>
      <c r="U350" s="88"/>
      <c r="V350" s="88"/>
      <c r="W350" s="88"/>
      <c r="X350" s="88"/>
      <c r="Y350" s="88"/>
      <c r="Z350" s="88"/>
      <c r="AA350" s="88"/>
      <c r="AB350" s="88"/>
    </row>
    <row r="351" spans="1:28" ht="47.25" x14ac:dyDescent="0.25">
      <c r="A351" s="87"/>
      <c r="B351" s="90" t="s">
        <v>523</v>
      </c>
      <c r="C351" s="119" t="s">
        <v>1846</v>
      </c>
      <c r="D351" s="90" t="s">
        <v>1744</v>
      </c>
      <c r="E351" s="84" t="s">
        <v>1746</v>
      </c>
      <c r="F351" s="125" t="s">
        <v>418</v>
      </c>
      <c r="G351" s="126" t="s">
        <v>20</v>
      </c>
      <c r="H351" s="127">
        <v>22</v>
      </c>
      <c r="I351" s="128">
        <v>126192.61199999999</v>
      </c>
      <c r="J351" s="104">
        <f t="shared" si="31"/>
        <v>23977</v>
      </c>
      <c r="K351" s="104">
        <f t="shared" si="32"/>
        <v>150169.61199999999</v>
      </c>
      <c r="L351" s="129">
        <f t="shared" si="30"/>
        <v>3303731.4639999997</v>
      </c>
      <c r="M351" s="113"/>
      <c r="N351" s="113">
        <f t="shared" si="33"/>
        <v>0</v>
      </c>
      <c r="O351" s="113">
        <f t="shared" si="34"/>
        <v>0</v>
      </c>
      <c r="P351" s="113">
        <f t="shared" si="35"/>
        <v>0</v>
      </c>
      <c r="Q351" s="88"/>
      <c r="R351" s="88"/>
      <c r="S351" s="88"/>
      <c r="T351" s="88"/>
      <c r="U351" s="88"/>
      <c r="V351" s="88"/>
      <c r="W351" s="88"/>
      <c r="X351" s="88"/>
      <c r="Y351" s="88"/>
      <c r="Z351" s="88"/>
      <c r="AA351" s="88"/>
      <c r="AB351" s="88"/>
    </row>
    <row r="352" spans="1:28" ht="47.25" x14ac:dyDescent="0.25">
      <c r="A352" s="87"/>
      <c r="B352" s="90" t="s">
        <v>525</v>
      </c>
      <c r="C352" s="119" t="s">
        <v>1846</v>
      </c>
      <c r="D352" s="90" t="s">
        <v>1744</v>
      </c>
      <c r="E352" s="84" t="s">
        <v>1746</v>
      </c>
      <c r="F352" s="125" t="s">
        <v>420</v>
      </c>
      <c r="G352" s="126" t="s">
        <v>2</v>
      </c>
      <c r="H352" s="127">
        <v>12</v>
      </c>
      <c r="I352" s="128">
        <v>225753.52799999999</v>
      </c>
      <c r="J352" s="104">
        <f t="shared" si="31"/>
        <v>42893</v>
      </c>
      <c r="K352" s="104">
        <f t="shared" si="32"/>
        <v>268646.52799999999</v>
      </c>
      <c r="L352" s="129">
        <f t="shared" si="30"/>
        <v>3223758.3360000001</v>
      </c>
      <c r="M352" s="113"/>
      <c r="N352" s="113">
        <f t="shared" si="33"/>
        <v>0</v>
      </c>
      <c r="O352" s="113">
        <f t="shared" si="34"/>
        <v>0</v>
      </c>
      <c r="P352" s="113">
        <f t="shared" si="35"/>
        <v>0</v>
      </c>
      <c r="Q352" s="88"/>
      <c r="R352" s="88"/>
      <c r="S352" s="88"/>
      <c r="T352" s="88"/>
      <c r="U352" s="88"/>
      <c r="V352" s="88"/>
      <c r="W352" s="88"/>
      <c r="X352" s="88"/>
      <c r="Y352" s="88"/>
      <c r="Z352" s="88"/>
      <c r="AA352" s="88"/>
      <c r="AB352" s="88"/>
    </row>
    <row r="353" spans="1:28" ht="47.25" x14ac:dyDescent="0.25">
      <c r="A353" s="87"/>
      <c r="B353" s="90" t="s">
        <v>527</v>
      </c>
      <c r="C353" s="119" t="s">
        <v>1846</v>
      </c>
      <c r="D353" s="90" t="s">
        <v>1744</v>
      </c>
      <c r="E353" s="84" t="s">
        <v>1746</v>
      </c>
      <c r="F353" s="125" t="s">
        <v>422</v>
      </c>
      <c r="G353" s="126" t="s">
        <v>2</v>
      </c>
      <c r="H353" s="127">
        <v>25</v>
      </c>
      <c r="I353" s="128">
        <v>23298.912</v>
      </c>
      <c r="J353" s="104">
        <f t="shared" si="31"/>
        <v>4427</v>
      </c>
      <c r="K353" s="104">
        <f t="shared" si="32"/>
        <v>27725.912</v>
      </c>
      <c r="L353" s="129">
        <f t="shared" si="30"/>
        <v>693147.8</v>
      </c>
      <c r="M353" s="113"/>
      <c r="N353" s="113">
        <f t="shared" si="33"/>
        <v>0</v>
      </c>
      <c r="O353" s="113">
        <f t="shared" si="34"/>
        <v>0</v>
      </c>
      <c r="P353" s="113">
        <f t="shared" si="35"/>
        <v>0</v>
      </c>
      <c r="Q353" s="88"/>
      <c r="R353" s="88"/>
      <c r="S353" s="88"/>
      <c r="T353" s="88"/>
      <c r="U353" s="88"/>
      <c r="V353" s="88"/>
      <c r="W353" s="88"/>
      <c r="X353" s="88"/>
      <c r="Y353" s="88"/>
      <c r="Z353" s="88"/>
      <c r="AA353" s="88"/>
      <c r="AB353" s="88"/>
    </row>
    <row r="354" spans="1:28" ht="47.25" x14ac:dyDescent="0.25">
      <c r="A354" s="87"/>
      <c r="B354" s="90" t="s">
        <v>529</v>
      </c>
      <c r="C354" s="119" t="s">
        <v>1846</v>
      </c>
      <c r="D354" s="90" t="s">
        <v>1744</v>
      </c>
      <c r="E354" s="84" t="s">
        <v>1746</v>
      </c>
      <c r="F354" s="125" t="s">
        <v>424</v>
      </c>
      <c r="G354" s="126" t="s">
        <v>2</v>
      </c>
      <c r="H354" s="127">
        <v>70</v>
      </c>
      <c r="I354" s="128">
        <v>9824.7240000000002</v>
      </c>
      <c r="J354" s="104">
        <f t="shared" si="31"/>
        <v>1867</v>
      </c>
      <c r="K354" s="104">
        <f t="shared" si="32"/>
        <v>11691.724</v>
      </c>
      <c r="L354" s="129">
        <f t="shared" si="30"/>
        <v>818420.68</v>
      </c>
      <c r="M354" s="113"/>
      <c r="N354" s="113">
        <f t="shared" si="33"/>
        <v>0</v>
      </c>
      <c r="O354" s="113">
        <f t="shared" si="34"/>
        <v>0</v>
      </c>
      <c r="P354" s="113">
        <f t="shared" si="35"/>
        <v>0</v>
      </c>
      <c r="Q354" s="88"/>
      <c r="R354" s="88"/>
      <c r="S354" s="88"/>
      <c r="T354" s="88"/>
      <c r="U354" s="88"/>
      <c r="V354" s="88"/>
      <c r="W354" s="88"/>
      <c r="X354" s="88"/>
      <c r="Y354" s="88"/>
      <c r="Z354" s="88"/>
      <c r="AA354" s="88"/>
      <c r="AB354" s="88"/>
    </row>
    <row r="355" spans="1:28" ht="47.25" x14ac:dyDescent="0.25">
      <c r="A355" s="87"/>
      <c r="B355" s="90" t="s">
        <v>531</v>
      </c>
      <c r="C355" s="119" t="s">
        <v>1846</v>
      </c>
      <c r="D355" s="90" t="s">
        <v>1744</v>
      </c>
      <c r="E355" s="84" t="s">
        <v>1746</v>
      </c>
      <c r="F355" s="125" t="s">
        <v>426</v>
      </c>
      <c r="G355" s="126" t="s">
        <v>2</v>
      </c>
      <c r="H355" s="127">
        <v>90</v>
      </c>
      <c r="I355" s="128">
        <v>7860.2160000000003</v>
      </c>
      <c r="J355" s="104">
        <f t="shared" si="31"/>
        <v>1493</v>
      </c>
      <c r="K355" s="104">
        <f t="shared" si="32"/>
        <v>9353.2160000000003</v>
      </c>
      <c r="L355" s="129">
        <f t="shared" si="30"/>
        <v>841789.44000000006</v>
      </c>
      <c r="M355" s="113"/>
      <c r="N355" s="113">
        <f t="shared" si="33"/>
        <v>0</v>
      </c>
      <c r="O355" s="113">
        <f t="shared" si="34"/>
        <v>0</v>
      </c>
      <c r="P355" s="113">
        <f t="shared" si="35"/>
        <v>0</v>
      </c>
      <c r="Q355" s="88"/>
      <c r="R355" s="88"/>
      <c r="S355" s="88"/>
      <c r="T355" s="88"/>
      <c r="U355" s="88"/>
      <c r="V355" s="88"/>
      <c r="W355" s="88"/>
      <c r="X355" s="88"/>
      <c r="Y355" s="88"/>
      <c r="Z355" s="88"/>
      <c r="AA355" s="88"/>
      <c r="AB355" s="88"/>
    </row>
    <row r="356" spans="1:28" ht="47.25" x14ac:dyDescent="0.25">
      <c r="A356" s="87"/>
      <c r="B356" s="90" t="s">
        <v>533</v>
      </c>
      <c r="C356" s="119" t="s">
        <v>1846</v>
      </c>
      <c r="D356" s="90" t="s">
        <v>1744</v>
      </c>
      <c r="E356" s="84" t="s">
        <v>1746</v>
      </c>
      <c r="F356" s="125" t="s">
        <v>428</v>
      </c>
      <c r="G356" s="126" t="s">
        <v>2</v>
      </c>
      <c r="H356" s="127">
        <v>70</v>
      </c>
      <c r="I356" s="128">
        <v>89372.555999999997</v>
      </c>
      <c r="J356" s="104">
        <f t="shared" si="31"/>
        <v>16981</v>
      </c>
      <c r="K356" s="104">
        <f t="shared" si="32"/>
        <v>106353.556</v>
      </c>
      <c r="L356" s="129">
        <f t="shared" si="30"/>
        <v>7444748.9199999999</v>
      </c>
      <c r="M356" s="113"/>
      <c r="N356" s="113">
        <f t="shared" si="33"/>
        <v>0</v>
      </c>
      <c r="O356" s="113">
        <f t="shared" si="34"/>
        <v>0</v>
      </c>
      <c r="P356" s="113">
        <f t="shared" si="35"/>
        <v>0</v>
      </c>
      <c r="Q356" s="88"/>
      <c r="R356" s="88"/>
      <c r="S356" s="88"/>
      <c r="T356" s="88"/>
      <c r="U356" s="88"/>
      <c r="V356" s="88"/>
      <c r="W356" s="88"/>
      <c r="X356" s="88"/>
      <c r="Y356" s="88"/>
      <c r="Z356" s="88"/>
      <c r="AA356" s="88"/>
      <c r="AB356" s="88"/>
    </row>
    <row r="357" spans="1:28" ht="47.25" x14ac:dyDescent="0.25">
      <c r="A357" s="87"/>
      <c r="B357" s="90" t="s">
        <v>535</v>
      </c>
      <c r="C357" s="119" t="s">
        <v>1846</v>
      </c>
      <c r="D357" s="90" t="s">
        <v>1744</v>
      </c>
      <c r="E357" s="84" t="s">
        <v>1746</v>
      </c>
      <c r="F357" s="125" t="s">
        <v>430</v>
      </c>
      <c r="G357" s="126" t="s">
        <v>2</v>
      </c>
      <c r="H357" s="127">
        <v>24</v>
      </c>
      <c r="I357" s="128">
        <v>60603.815999999999</v>
      </c>
      <c r="J357" s="104">
        <f t="shared" si="31"/>
        <v>11515</v>
      </c>
      <c r="K357" s="104">
        <f t="shared" si="32"/>
        <v>72118.815999999992</v>
      </c>
      <c r="L357" s="129">
        <f t="shared" si="30"/>
        <v>1730851.5839999998</v>
      </c>
      <c r="M357" s="113"/>
      <c r="N357" s="113">
        <f t="shared" si="33"/>
        <v>0</v>
      </c>
      <c r="O357" s="113">
        <f t="shared" si="34"/>
        <v>0</v>
      </c>
      <c r="P357" s="113">
        <f t="shared" si="35"/>
        <v>0</v>
      </c>
      <c r="Q357" s="88"/>
      <c r="R357" s="88"/>
      <c r="S357" s="88"/>
      <c r="T357" s="88"/>
      <c r="U357" s="88"/>
      <c r="V357" s="88"/>
      <c r="W357" s="88"/>
      <c r="X357" s="88"/>
      <c r="Y357" s="88"/>
      <c r="Z357" s="88"/>
      <c r="AA357" s="88"/>
      <c r="AB357" s="88"/>
    </row>
    <row r="358" spans="1:28" ht="47.25" x14ac:dyDescent="0.25">
      <c r="A358" s="87"/>
      <c r="B358" s="90" t="s">
        <v>536</v>
      </c>
      <c r="C358" s="119" t="s">
        <v>1846</v>
      </c>
      <c r="D358" s="90" t="s">
        <v>1744</v>
      </c>
      <c r="E358" s="84" t="s">
        <v>1746</v>
      </c>
      <c r="F358" s="125" t="s">
        <v>432</v>
      </c>
      <c r="G358" s="126" t="s">
        <v>2</v>
      </c>
      <c r="H358" s="127">
        <v>50</v>
      </c>
      <c r="I358" s="128">
        <v>7314.2160000000003</v>
      </c>
      <c r="J358" s="104">
        <f t="shared" si="31"/>
        <v>1390</v>
      </c>
      <c r="K358" s="104">
        <f t="shared" si="32"/>
        <v>8704.2160000000003</v>
      </c>
      <c r="L358" s="129">
        <f t="shared" si="30"/>
        <v>435210.80000000005</v>
      </c>
      <c r="M358" s="113"/>
      <c r="N358" s="113">
        <f t="shared" si="33"/>
        <v>0</v>
      </c>
      <c r="O358" s="113">
        <f t="shared" si="34"/>
        <v>0</v>
      </c>
      <c r="P358" s="113">
        <f t="shared" si="35"/>
        <v>0</v>
      </c>
      <c r="Q358" s="88"/>
      <c r="R358" s="88"/>
      <c r="S358" s="88"/>
      <c r="T358" s="88"/>
      <c r="U358" s="88"/>
      <c r="V358" s="88"/>
      <c r="W358" s="88"/>
      <c r="X358" s="88"/>
      <c r="Y358" s="88"/>
      <c r="Z358" s="88"/>
      <c r="AA358" s="88"/>
      <c r="AB358" s="88"/>
    </row>
    <row r="359" spans="1:28" ht="47.25" x14ac:dyDescent="0.25">
      <c r="A359" s="87"/>
      <c r="B359" s="90" t="s">
        <v>538</v>
      </c>
      <c r="C359" s="119" t="s">
        <v>1846</v>
      </c>
      <c r="D359" s="90" t="s">
        <v>1744</v>
      </c>
      <c r="E359" s="84" t="s">
        <v>1746</v>
      </c>
      <c r="F359" s="125" t="s">
        <v>434</v>
      </c>
      <c r="G359" s="126" t="s">
        <v>2</v>
      </c>
      <c r="H359" s="127">
        <v>20</v>
      </c>
      <c r="I359" s="128">
        <v>58419.815999999999</v>
      </c>
      <c r="J359" s="104">
        <f t="shared" si="31"/>
        <v>11100</v>
      </c>
      <c r="K359" s="104">
        <f t="shared" si="32"/>
        <v>69519.815999999992</v>
      </c>
      <c r="L359" s="129">
        <f t="shared" si="30"/>
        <v>1390396.3199999998</v>
      </c>
      <c r="M359" s="113"/>
      <c r="N359" s="113">
        <f t="shared" si="33"/>
        <v>0</v>
      </c>
      <c r="O359" s="113">
        <f t="shared" si="34"/>
        <v>0</v>
      </c>
      <c r="P359" s="113">
        <f t="shared" si="35"/>
        <v>0</v>
      </c>
      <c r="Q359" s="88"/>
      <c r="R359" s="88"/>
      <c r="S359" s="88"/>
      <c r="T359" s="88"/>
      <c r="U359" s="88"/>
      <c r="V359" s="88"/>
      <c r="W359" s="88"/>
      <c r="X359" s="88"/>
      <c r="Y359" s="88"/>
      <c r="Z359" s="88"/>
      <c r="AA359" s="88"/>
      <c r="AB359" s="88"/>
    </row>
    <row r="360" spans="1:28" ht="18" customHeight="1" x14ac:dyDescent="0.25">
      <c r="A360" s="87"/>
      <c r="B360" s="90" t="s">
        <v>540</v>
      </c>
      <c r="C360" s="119" t="s">
        <v>1846</v>
      </c>
      <c r="D360" s="90" t="s">
        <v>1744</v>
      </c>
      <c r="E360" s="84" t="s">
        <v>1746</v>
      </c>
      <c r="F360" s="125" t="s">
        <v>436</v>
      </c>
      <c r="G360" s="126" t="s">
        <v>2</v>
      </c>
      <c r="H360" s="127">
        <v>30</v>
      </c>
      <c r="I360" s="128">
        <v>19380.815999999999</v>
      </c>
      <c r="J360" s="104">
        <f t="shared" si="31"/>
        <v>3682</v>
      </c>
      <c r="K360" s="104">
        <f t="shared" si="32"/>
        <v>23062.815999999999</v>
      </c>
      <c r="L360" s="129">
        <f t="shared" si="30"/>
        <v>691884.48</v>
      </c>
      <c r="M360" s="113"/>
      <c r="N360" s="113">
        <f t="shared" si="33"/>
        <v>0</v>
      </c>
      <c r="O360" s="113">
        <f t="shared" si="34"/>
        <v>0</v>
      </c>
      <c r="P360" s="113">
        <f t="shared" si="35"/>
        <v>0</v>
      </c>
      <c r="Q360" s="88"/>
      <c r="R360" s="88"/>
      <c r="S360" s="88"/>
      <c r="T360" s="88"/>
      <c r="U360" s="88"/>
      <c r="V360" s="88"/>
      <c r="W360" s="88"/>
      <c r="X360" s="88"/>
      <c r="Y360" s="88"/>
      <c r="Z360" s="88"/>
      <c r="AA360" s="88"/>
      <c r="AB360" s="88"/>
    </row>
    <row r="361" spans="1:28" ht="47.25" x14ac:dyDescent="0.25">
      <c r="A361" s="87"/>
      <c r="B361" s="90" t="s">
        <v>542</v>
      </c>
      <c r="C361" s="119" t="s">
        <v>1846</v>
      </c>
      <c r="D361" s="90" t="s">
        <v>1744</v>
      </c>
      <c r="E361" s="84" t="s">
        <v>1746</v>
      </c>
      <c r="F361" s="125" t="s">
        <v>438</v>
      </c>
      <c r="G361" s="126" t="s">
        <v>2</v>
      </c>
      <c r="H361" s="127">
        <v>30</v>
      </c>
      <c r="I361" s="128">
        <v>17774.484</v>
      </c>
      <c r="J361" s="104">
        <f t="shared" si="31"/>
        <v>3377</v>
      </c>
      <c r="K361" s="104">
        <f t="shared" si="32"/>
        <v>21151.484</v>
      </c>
      <c r="L361" s="129">
        <f t="shared" si="30"/>
        <v>634544.52</v>
      </c>
      <c r="M361" s="113"/>
      <c r="N361" s="113">
        <f t="shared" si="33"/>
        <v>0</v>
      </c>
      <c r="O361" s="113">
        <f t="shared" si="34"/>
        <v>0</v>
      </c>
      <c r="P361" s="113">
        <f t="shared" si="35"/>
        <v>0</v>
      </c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  <c r="AB361" s="88"/>
    </row>
    <row r="362" spans="1:28" ht="47.25" x14ac:dyDescent="0.25">
      <c r="A362" s="87"/>
      <c r="B362" s="90" t="s">
        <v>544</v>
      </c>
      <c r="C362" s="119" t="s">
        <v>1846</v>
      </c>
      <c r="D362" s="90" t="s">
        <v>1744</v>
      </c>
      <c r="E362" s="84" t="s">
        <v>1746</v>
      </c>
      <c r="F362" s="125" t="s">
        <v>440</v>
      </c>
      <c r="G362" s="126" t="s">
        <v>2</v>
      </c>
      <c r="H362" s="127">
        <v>25</v>
      </c>
      <c r="I362" s="128">
        <v>12582.023999999999</v>
      </c>
      <c r="J362" s="104">
        <f t="shared" si="31"/>
        <v>2391</v>
      </c>
      <c r="K362" s="104">
        <f t="shared" si="32"/>
        <v>14973.023999999999</v>
      </c>
      <c r="L362" s="129">
        <f t="shared" si="30"/>
        <v>374325.6</v>
      </c>
      <c r="M362" s="113"/>
      <c r="N362" s="113">
        <f t="shared" si="33"/>
        <v>0</v>
      </c>
      <c r="O362" s="113">
        <f t="shared" si="34"/>
        <v>0</v>
      </c>
      <c r="P362" s="113">
        <f t="shared" si="35"/>
        <v>0</v>
      </c>
      <c r="Q362" s="88"/>
      <c r="R362" s="88"/>
      <c r="S362" s="88"/>
      <c r="T362" s="88"/>
      <c r="U362" s="88"/>
      <c r="V362" s="88"/>
      <c r="W362" s="88"/>
      <c r="X362" s="88"/>
      <c r="Y362" s="88"/>
      <c r="Z362" s="88"/>
      <c r="AA362" s="88"/>
      <c r="AB362" s="88"/>
    </row>
    <row r="363" spans="1:28" ht="47.25" x14ac:dyDescent="0.25">
      <c r="A363" s="87"/>
      <c r="B363" s="90" t="s">
        <v>546</v>
      </c>
      <c r="C363" s="119" t="s">
        <v>1846</v>
      </c>
      <c r="D363" s="90" t="s">
        <v>1744</v>
      </c>
      <c r="E363" s="84" t="s">
        <v>1746</v>
      </c>
      <c r="F363" s="125" t="s">
        <v>442</v>
      </c>
      <c r="G363" s="126" t="s">
        <v>2</v>
      </c>
      <c r="H363" s="127">
        <v>30</v>
      </c>
      <c r="I363" s="128">
        <v>19165.691999999999</v>
      </c>
      <c r="J363" s="104">
        <f t="shared" si="31"/>
        <v>3641</v>
      </c>
      <c r="K363" s="104">
        <f t="shared" si="32"/>
        <v>22806.691999999999</v>
      </c>
      <c r="L363" s="129">
        <f t="shared" si="30"/>
        <v>684200.76</v>
      </c>
      <c r="M363" s="113"/>
      <c r="N363" s="113">
        <f t="shared" si="33"/>
        <v>0</v>
      </c>
      <c r="O363" s="113">
        <f t="shared" si="34"/>
        <v>0</v>
      </c>
      <c r="P363" s="113">
        <f t="shared" si="35"/>
        <v>0</v>
      </c>
      <c r="Q363" s="88"/>
      <c r="R363" s="88"/>
      <c r="S363" s="88"/>
      <c r="T363" s="88"/>
      <c r="U363" s="88"/>
      <c r="V363" s="88"/>
      <c r="W363" s="88"/>
      <c r="X363" s="88"/>
      <c r="Y363" s="88"/>
      <c r="Z363" s="88"/>
      <c r="AA363" s="88"/>
      <c r="AB363" s="88"/>
    </row>
    <row r="364" spans="1:28" ht="47.25" x14ac:dyDescent="0.25">
      <c r="A364" s="87"/>
      <c r="B364" s="90" t="s">
        <v>548</v>
      </c>
      <c r="C364" s="119" t="s">
        <v>1846</v>
      </c>
      <c r="D364" s="90" t="s">
        <v>1744</v>
      </c>
      <c r="E364" s="84" t="s">
        <v>1746</v>
      </c>
      <c r="F364" s="125" t="s">
        <v>444</v>
      </c>
      <c r="G364" s="126" t="s">
        <v>2</v>
      </c>
      <c r="H364" s="127">
        <v>20</v>
      </c>
      <c r="I364" s="128">
        <v>29604.12</v>
      </c>
      <c r="J364" s="104">
        <f t="shared" si="31"/>
        <v>5625</v>
      </c>
      <c r="K364" s="104">
        <f t="shared" si="32"/>
        <v>35229.119999999995</v>
      </c>
      <c r="L364" s="129">
        <f t="shared" si="30"/>
        <v>704582.39999999991</v>
      </c>
      <c r="M364" s="113"/>
      <c r="N364" s="113">
        <f t="shared" si="33"/>
        <v>0</v>
      </c>
      <c r="O364" s="113">
        <f t="shared" si="34"/>
        <v>0</v>
      </c>
      <c r="P364" s="113">
        <f t="shared" si="35"/>
        <v>0</v>
      </c>
      <c r="Q364" s="88"/>
      <c r="R364" s="88"/>
      <c r="S364" s="88"/>
      <c r="T364" s="88"/>
      <c r="U364" s="88"/>
      <c r="V364" s="88"/>
      <c r="W364" s="88"/>
      <c r="X364" s="88"/>
      <c r="Y364" s="88"/>
      <c r="Z364" s="88"/>
      <c r="AA364" s="88"/>
      <c r="AB364" s="88"/>
    </row>
    <row r="365" spans="1:28" ht="47.25" x14ac:dyDescent="0.25">
      <c r="A365" s="87"/>
      <c r="B365" s="90" t="s">
        <v>550</v>
      </c>
      <c r="C365" s="119" t="s">
        <v>1846</v>
      </c>
      <c r="D365" s="90" t="s">
        <v>1744</v>
      </c>
      <c r="E365" s="84" t="s">
        <v>1746</v>
      </c>
      <c r="F365" s="125" t="s">
        <v>446</v>
      </c>
      <c r="G365" s="126" t="s">
        <v>2</v>
      </c>
      <c r="H365" s="127">
        <v>8</v>
      </c>
      <c r="I365" s="128">
        <v>82067.076000000001</v>
      </c>
      <c r="J365" s="104">
        <f t="shared" si="31"/>
        <v>15593</v>
      </c>
      <c r="K365" s="104">
        <f t="shared" si="32"/>
        <v>97660.076000000001</v>
      </c>
      <c r="L365" s="129">
        <f t="shared" si="30"/>
        <v>781280.60800000001</v>
      </c>
      <c r="M365" s="113"/>
      <c r="N365" s="113">
        <f t="shared" si="33"/>
        <v>0</v>
      </c>
      <c r="O365" s="113">
        <f t="shared" si="34"/>
        <v>0</v>
      </c>
      <c r="P365" s="113">
        <f t="shared" si="35"/>
        <v>0</v>
      </c>
      <c r="Q365" s="88"/>
      <c r="R365" s="88"/>
      <c r="S365" s="88"/>
      <c r="T365" s="88"/>
      <c r="U365" s="88"/>
      <c r="V365" s="88"/>
      <c r="W365" s="88"/>
      <c r="X365" s="88"/>
      <c r="Y365" s="88"/>
      <c r="Z365" s="88"/>
      <c r="AA365" s="88"/>
      <c r="AB365" s="88"/>
    </row>
    <row r="366" spans="1:28" ht="47.25" x14ac:dyDescent="0.25">
      <c r="A366" s="87"/>
      <c r="B366" s="90" t="s">
        <v>552</v>
      </c>
      <c r="C366" s="119" t="s">
        <v>1846</v>
      </c>
      <c r="D366" s="90" t="s">
        <v>1744</v>
      </c>
      <c r="E366" s="84" t="s">
        <v>1746</v>
      </c>
      <c r="F366" s="125" t="s">
        <v>448</v>
      </c>
      <c r="G366" s="126" t="s">
        <v>20</v>
      </c>
      <c r="H366" s="127">
        <v>50</v>
      </c>
      <c r="I366" s="128">
        <v>9132.3960000000006</v>
      </c>
      <c r="J366" s="104">
        <f t="shared" si="31"/>
        <v>1735</v>
      </c>
      <c r="K366" s="104">
        <f t="shared" si="32"/>
        <v>10867.396000000001</v>
      </c>
      <c r="L366" s="129">
        <f t="shared" si="30"/>
        <v>543369.80000000005</v>
      </c>
      <c r="M366" s="113"/>
      <c r="N366" s="113">
        <f t="shared" si="33"/>
        <v>0</v>
      </c>
      <c r="O366" s="113">
        <f t="shared" si="34"/>
        <v>0</v>
      </c>
      <c r="P366" s="113">
        <f t="shared" si="35"/>
        <v>0</v>
      </c>
      <c r="Q366" s="88"/>
      <c r="R366" s="88"/>
      <c r="S366" s="88"/>
      <c r="T366" s="88"/>
      <c r="U366" s="88"/>
      <c r="V366" s="88"/>
      <c r="W366" s="88"/>
      <c r="X366" s="88"/>
      <c r="Y366" s="88"/>
      <c r="Z366" s="88"/>
      <c r="AA366" s="88"/>
      <c r="AB366" s="88"/>
    </row>
    <row r="367" spans="1:28" ht="47.25" x14ac:dyDescent="0.25">
      <c r="A367" s="87"/>
      <c r="B367" s="90" t="s">
        <v>554</v>
      </c>
      <c r="C367" s="119" t="s">
        <v>1846</v>
      </c>
      <c r="D367" s="90" t="s">
        <v>1744</v>
      </c>
      <c r="E367" s="84" t="s">
        <v>1746</v>
      </c>
      <c r="F367" s="125" t="s">
        <v>450</v>
      </c>
      <c r="G367" s="126" t="s">
        <v>2</v>
      </c>
      <c r="H367" s="127">
        <v>25</v>
      </c>
      <c r="I367" s="128">
        <v>19380.815999999999</v>
      </c>
      <c r="J367" s="104">
        <f t="shared" si="31"/>
        <v>3682</v>
      </c>
      <c r="K367" s="104">
        <f t="shared" si="32"/>
        <v>23062.815999999999</v>
      </c>
      <c r="L367" s="129">
        <f t="shared" si="30"/>
        <v>576570.4</v>
      </c>
      <c r="M367" s="113"/>
      <c r="N367" s="113">
        <f t="shared" si="33"/>
        <v>0</v>
      </c>
      <c r="O367" s="113">
        <f t="shared" si="34"/>
        <v>0</v>
      </c>
      <c r="P367" s="113">
        <f t="shared" si="35"/>
        <v>0</v>
      </c>
      <c r="Q367" s="88"/>
      <c r="R367" s="88"/>
      <c r="S367" s="88"/>
      <c r="T367" s="88"/>
      <c r="U367" s="88"/>
      <c r="V367" s="88"/>
      <c r="W367" s="88"/>
      <c r="X367" s="88"/>
      <c r="Y367" s="88"/>
      <c r="Z367" s="88"/>
      <c r="AA367" s="88"/>
      <c r="AB367" s="88"/>
    </row>
    <row r="368" spans="1:28" ht="47.25" x14ac:dyDescent="0.25">
      <c r="A368" s="87"/>
      <c r="B368" s="90" t="s">
        <v>556</v>
      </c>
      <c r="C368" s="119" t="s">
        <v>1846</v>
      </c>
      <c r="D368" s="90" t="s">
        <v>1744</v>
      </c>
      <c r="E368" s="84" t="s">
        <v>1746</v>
      </c>
      <c r="F368" s="125" t="s">
        <v>452</v>
      </c>
      <c r="G368" s="126" t="s">
        <v>2</v>
      </c>
      <c r="H368" s="127">
        <v>25</v>
      </c>
      <c r="I368" s="128">
        <v>25806.144</v>
      </c>
      <c r="J368" s="104">
        <f t="shared" si="31"/>
        <v>4903</v>
      </c>
      <c r="K368" s="104">
        <f t="shared" si="32"/>
        <v>30709.144</v>
      </c>
      <c r="L368" s="129">
        <f t="shared" si="30"/>
        <v>767728.6</v>
      </c>
      <c r="M368" s="113"/>
      <c r="N368" s="113">
        <f t="shared" si="33"/>
        <v>0</v>
      </c>
      <c r="O368" s="113">
        <f t="shared" si="34"/>
        <v>0</v>
      </c>
      <c r="P368" s="113">
        <f t="shared" si="35"/>
        <v>0</v>
      </c>
      <c r="Q368" s="88"/>
      <c r="R368" s="88"/>
      <c r="S368" s="88"/>
      <c r="T368" s="88"/>
      <c r="U368" s="88"/>
      <c r="V368" s="88"/>
      <c r="W368" s="88"/>
      <c r="X368" s="88"/>
      <c r="Y368" s="88"/>
      <c r="Z368" s="88"/>
      <c r="AA368" s="88"/>
      <c r="AB368" s="88"/>
    </row>
    <row r="369" spans="1:28" ht="47.25" x14ac:dyDescent="0.25">
      <c r="A369" s="87"/>
      <c r="B369" s="90" t="s">
        <v>558</v>
      </c>
      <c r="C369" s="119" t="s">
        <v>1846</v>
      </c>
      <c r="D369" s="90" t="s">
        <v>1744</v>
      </c>
      <c r="E369" s="84" t="s">
        <v>1746</v>
      </c>
      <c r="F369" s="125" t="s">
        <v>454</v>
      </c>
      <c r="G369" s="126" t="s">
        <v>2</v>
      </c>
      <c r="H369" s="127">
        <v>25</v>
      </c>
      <c r="I369" s="128">
        <v>47696.375999999997</v>
      </c>
      <c r="J369" s="104">
        <f t="shared" si="31"/>
        <v>9062</v>
      </c>
      <c r="K369" s="104">
        <f t="shared" si="32"/>
        <v>56758.375999999997</v>
      </c>
      <c r="L369" s="129">
        <f t="shared" si="30"/>
        <v>1418959.4</v>
      </c>
      <c r="M369" s="113"/>
      <c r="N369" s="113">
        <f t="shared" si="33"/>
        <v>0</v>
      </c>
      <c r="O369" s="113">
        <f t="shared" si="34"/>
        <v>0</v>
      </c>
      <c r="P369" s="113">
        <f t="shared" si="35"/>
        <v>0</v>
      </c>
      <c r="Q369" s="88"/>
      <c r="R369" s="88"/>
      <c r="S369" s="88"/>
      <c r="T369" s="88"/>
      <c r="U369" s="88"/>
      <c r="V369" s="88"/>
      <c r="W369" s="88"/>
      <c r="X369" s="88"/>
      <c r="Y369" s="88"/>
      <c r="Z369" s="88"/>
      <c r="AA369" s="88"/>
      <c r="AB369" s="88"/>
    </row>
    <row r="370" spans="1:28" ht="47.25" x14ac:dyDescent="0.25">
      <c r="A370" s="87"/>
      <c r="B370" s="90" t="s">
        <v>560</v>
      </c>
      <c r="C370" s="119" t="s">
        <v>1846</v>
      </c>
      <c r="D370" s="90" t="s">
        <v>1744</v>
      </c>
      <c r="E370" s="84" t="s">
        <v>1746</v>
      </c>
      <c r="F370" s="125" t="s">
        <v>456</v>
      </c>
      <c r="G370" s="126" t="s">
        <v>2</v>
      </c>
      <c r="H370" s="127">
        <v>25</v>
      </c>
      <c r="I370" s="128">
        <v>56741.411999999997</v>
      </c>
      <c r="J370" s="104">
        <f t="shared" si="31"/>
        <v>10781</v>
      </c>
      <c r="K370" s="104">
        <f t="shared" si="32"/>
        <v>67522.411999999997</v>
      </c>
      <c r="L370" s="129">
        <f t="shared" si="30"/>
        <v>1688060.2999999998</v>
      </c>
      <c r="M370" s="113"/>
      <c r="N370" s="113">
        <f t="shared" si="33"/>
        <v>0</v>
      </c>
      <c r="O370" s="113">
        <f t="shared" si="34"/>
        <v>0</v>
      </c>
      <c r="P370" s="113">
        <f t="shared" si="35"/>
        <v>0</v>
      </c>
      <c r="Q370" s="88"/>
      <c r="R370" s="88"/>
      <c r="S370" s="88"/>
      <c r="T370" s="88"/>
      <c r="U370" s="88"/>
      <c r="V370" s="88"/>
      <c r="W370" s="88"/>
      <c r="X370" s="88"/>
      <c r="Y370" s="88"/>
      <c r="Z370" s="88"/>
      <c r="AA370" s="88"/>
      <c r="AB370" s="88"/>
    </row>
    <row r="371" spans="1:28" ht="47.25" x14ac:dyDescent="0.25">
      <c r="A371" s="87"/>
      <c r="B371" s="90" t="s">
        <v>562</v>
      </c>
      <c r="C371" s="119" t="s">
        <v>1846</v>
      </c>
      <c r="D371" s="90" t="s">
        <v>1744</v>
      </c>
      <c r="E371" s="84" t="s">
        <v>1746</v>
      </c>
      <c r="F371" s="125" t="s">
        <v>458</v>
      </c>
      <c r="G371" s="126" t="s">
        <v>2</v>
      </c>
      <c r="H371" s="127">
        <v>30</v>
      </c>
      <c r="I371" s="128">
        <v>65786.448000000004</v>
      </c>
      <c r="J371" s="104">
        <f t="shared" si="31"/>
        <v>12499</v>
      </c>
      <c r="K371" s="104">
        <f t="shared" si="32"/>
        <v>78285.448000000004</v>
      </c>
      <c r="L371" s="129">
        <f t="shared" si="30"/>
        <v>2348563.44</v>
      </c>
      <c r="M371" s="113"/>
      <c r="N371" s="113">
        <f t="shared" si="33"/>
        <v>0</v>
      </c>
      <c r="O371" s="113">
        <f t="shared" si="34"/>
        <v>0</v>
      </c>
      <c r="P371" s="113">
        <f t="shared" si="35"/>
        <v>0</v>
      </c>
      <c r="Q371" s="88"/>
      <c r="R371" s="88"/>
      <c r="S371" s="88"/>
      <c r="T371" s="88"/>
      <c r="U371" s="88"/>
      <c r="V371" s="88"/>
      <c r="W371" s="88"/>
      <c r="X371" s="88"/>
      <c r="Y371" s="88"/>
      <c r="Z371" s="88"/>
      <c r="AA371" s="88"/>
      <c r="AB371" s="88"/>
    </row>
    <row r="372" spans="1:28" ht="47.25" x14ac:dyDescent="0.25">
      <c r="A372" s="87"/>
      <c r="B372" s="90" t="s">
        <v>564</v>
      </c>
      <c r="C372" s="119" t="s">
        <v>1846</v>
      </c>
      <c r="D372" s="90" t="s">
        <v>1744</v>
      </c>
      <c r="E372" s="84" t="s">
        <v>1746</v>
      </c>
      <c r="F372" s="125" t="s">
        <v>460</v>
      </c>
      <c r="G372" s="126" t="s">
        <v>2</v>
      </c>
      <c r="H372" s="127">
        <v>18</v>
      </c>
      <c r="I372" s="128">
        <v>11779.404</v>
      </c>
      <c r="J372" s="104">
        <f t="shared" si="31"/>
        <v>2238</v>
      </c>
      <c r="K372" s="104">
        <f t="shared" si="32"/>
        <v>14017.404</v>
      </c>
      <c r="L372" s="129">
        <f t="shared" si="30"/>
        <v>252313.272</v>
      </c>
      <c r="M372" s="113"/>
      <c r="N372" s="113">
        <f t="shared" si="33"/>
        <v>0</v>
      </c>
      <c r="O372" s="113">
        <f t="shared" si="34"/>
        <v>0</v>
      </c>
      <c r="P372" s="113">
        <f t="shared" si="35"/>
        <v>0</v>
      </c>
      <c r="Q372" s="88"/>
      <c r="R372" s="88"/>
      <c r="S372" s="88"/>
      <c r="T372" s="88"/>
      <c r="U372" s="88"/>
      <c r="V372" s="88"/>
      <c r="W372" s="88"/>
      <c r="X372" s="88"/>
      <c r="Y372" s="88"/>
      <c r="Z372" s="88"/>
      <c r="AA372" s="88"/>
      <c r="AB372" s="88"/>
    </row>
    <row r="373" spans="1:28" ht="47.25" x14ac:dyDescent="0.25">
      <c r="A373" s="87"/>
      <c r="B373" s="90" t="s">
        <v>566</v>
      </c>
      <c r="C373" s="119" t="s">
        <v>1846</v>
      </c>
      <c r="D373" s="90" t="s">
        <v>1744</v>
      </c>
      <c r="E373" s="84" t="s">
        <v>1746</v>
      </c>
      <c r="F373" s="125" t="s">
        <v>462</v>
      </c>
      <c r="G373" s="126" t="s">
        <v>2</v>
      </c>
      <c r="H373" s="127">
        <v>35</v>
      </c>
      <c r="I373" s="128">
        <v>16436.784</v>
      </c>
      <c r="J373" s="104">
        <f t="shared" si="31"/>
        <v>3123</v>
      </c>
      <c r="K373" s="104">
        <f t="shared" si="32"/>
        <v>19559.784</v>
      </c>
      <c r="L373" s="129">
        <f t="shared" si="30"/>
        <v>684592.44</v>
      </c>
      <c r="M373" s="113"/>
      <c r="N373" s="113">
        <f t="shared" si="33"/>
        <v>0</v>
      </c>
      <c r="O373" s="113">
        <f t="shared" si="34"/>
        <v>0</v>
      </c>
      <c r="P373" s="113">
        <f t="shared" si="35"/>
        <v>0</v>
      </c>
      <c r="Q373" s="88"/>
      <c r="R373" s="88"/>
      <c r="S373" s="88"/>
      <c r="T373" s="88"/>
      <c r="U373" s="88"/>
      <c r="V373" s="88"/>
      <c r="W373" s="88"/>
      <c r="X373" s="88"/>
      <c r="Y373" s="88"/>
      <c r="Z373" s="88"/>
      <c r="AA373" s="88"/>
      <c r="AB373" s="88"/>
    </row>
    <row r="374" spans="1:28" ht="47.25" x14ac:dyDescent="0.25">
      <c r="A374" s="87"/>
      <c r="B374" s="90" t="s">
        <v>568</v>
      </c>
      <c r="C374" s="119" t="s">
        <v>1846</v>
      </c>
      <c r="D374" s="90" t="s">
        <v>1744</v>
      </c>
      <c r="E374" s="84" t="s">
        <v>1746</v>
      </c>
      <c r="F374" s="125" t="s">
        <v>464</v>
      </c>
      <c r="G374" s="126" t="s">
        <v>2</v>
      </c>
      <c r="H374" s="127">
        <v>30</v>
      </c>
      <c r="I374" s="128">
        <v>20932.547999999999</v>
      </c>
      <c r="J374" s="104">
        <f t="shared" si="31"/>
        <v>3977</v>
      </c>
      <c r="K374" s="104">
        <f t="shared" si="32"/>
        <v>24909.547999999999</v>
      </c>
      <c r="L374" s="129">
        <f t="shared" si="30"/>
        <v>747286.44</v>
      </c>
      <c r="M374" s="113"/>
      <c r="N374" s="113">
        <f t="shared" si="33"/>
        <v>0</v>
      </c>
      <c r="O374" s="113">
        <f t="shared" si="34"/>
        <v>0</v>
      </c>
      <c r="P374" s="113">
        <f t="shared" si="35"/>
        <v>0</v>
      </c>
      <c r="Q374" s="88"/>
      <c r="R374" s="88"/>
      <c r="S374" s="88"/>
      <c r="T374" s="88"/>
      <c r="U374" s="88"/>
      <c r="V374" s="88"/>
      <c r="W374" s="88"/>
      <c r="X374" s="88"/>
      <c r="Y374" s="88"/>
      <c r="Z374" s="88"/>
      <c r="AA374" s="88"/>
      <c r="AB374" s="88"/>
    </row>
    <row r="375" spans="1:28" ht="47.25" x14ac:dyDescent="0.25">
      <c r="A375" s="87"/>
      <c r="B375" s="90" t="s">
        <v>570</v>
      </c>
      <c r="C375" s="119" t="s">
        <v>1846</v>
      </c>
      <c r="D375" s="90" t="s">
        <v>1744</v>
      </c>
      <c r="E375" s="84" t="s">
        <v>1746</v>
      </c>
      <c r="F375" s="125" t="s">
        <v>466</v>
      </c>
      <c r="G375" s="126" t="s">
        <v>2</v>
      </c>
      <c r="H375" s="127">
        <v>24</v>
      </c>
      <c r="I375" s="128">
        <v>163965.984</v>
      </c>
      <c r="J375" s="104">
        <f t="shared" si="31"/>
        <v>31154</v>
      </c>
      <c r="K375" s="104">
        <f t="shared" si="32"/>
        <v>195119.984</v>
      </c>
      <c r="L375" s="129">
        <f t="shared" si="30"/>
        <v>4682879.6160000004</v>
      </c>
      <c r="M375" s="113"/>
      <c r="N375" s="113">
        <f t="shared" si="33"/>
        <v>0</v>
      </c>
      <c r="O375" s="113">
        <f t="shared" si="34"/>
        <v>0</v>
      </c>
      <c r="P375" s="113">
        <f t="shared" si="35"/>
        <v>0</v>
      </c>
      <c r="Q375" s="88"/>
      <c r="R375" s="88"/>
      <c r="S375" s="88"/>
      <c r="T375" s="88"/>
      <c r="U375" s="88"/>
      <c r="V375" s="88"/>
      <c r="W375" s="88"/>
      <c r="X375" s="88"/>
      <c r="Y375" s="88"/>
      <c r="Z375" s="88"/>
      <c r="AA375" s="88"/>
      <c r="AB375" s="88"/>
    </row>
    <row r="376" spans="1:28" ht="47.25" x14ac:dyDescent="0.25">
      <c r="A376" s="87"/>
      <c r="B376" s="90" t="s">
        <v>572</v>
      </c>
      <c r="C376" s="119" t="s">
        <v>1846</v>
      </c>
      <c r="D376" s="90" t="s">
        <v>1744</v>
      </c>
      <c r="E376" s="84" t="s">
        <v>1746</v>
      </c>
      <c r="F376" s="125" t="s">
        <v>468</v>
      </c>
      <c r="G376" s="126" t="s">
        <v>2</v>
      </c>
      <c r="H376" s="127">
        <v>24</v>
      </c>
      <c r="I376" s="128">
        <v>114093.25200000001</v>
      </c>
      <c r="J376" s="104">
        <f t="shared" si="31"/>
        <v>21678</v>
      </c>
      <c r="K376" s="104">
        <f t="shared" si="32"/>
        <v>135771.25200000001</v>
      </c>
      <c r="L376" s="129">
        <f t="shared" si="30"/>
        <v>3258510.0480000004</v>
      </c>
      <c r="M376" s="113"/>
      <c r="N376" s="113">
        <f t="shared" si="33"/>
        <v>0</v>
      </c>
      <c r="O376" s="113">
        <f t="shared" si="34"/>
        <v>0</v>
      </c>
      <c r="P376" s="113">
        <f t="shared" si="35"/>
        <v>0</v>
      </c>
      <c r="Q376" s="88"/>
      <c r="R376" s="88"/>
      <c r="S376" s="88"/>
      <c r="T376" s="88"/>
      <c r="U376" s="88"/>
      <c r="V376" s="88"/>
      <c r="W376" s="88"/>
      <c r="X376" s="88"/>
      <c r="Y376" s="88"/>
      <c r="Z376" s="88"/>
      <c r="AA376" s="88"/>
      <c r="AB376" s="88"/>
    </row>
    <row r="377" spans="1:28" ht="47.25" x14ac:dyDescent="0.25">
      <c r="A377" s="87"/>
      <c r="B377" s="90" t="s">
        <v>574</v>
      </c>
      <c r="C377" s="119" t="s">
        <v>1846</v>
      </c>
      <c r="D377" s="90" t="s">
        <v>1744</v>
      </c>
      <c r="E377" s="84" t="s">
        <v>1746</v>
      </c>
      <c r="F377" s="125" t="s">
        <v>470</v>
      </c>
      <c r="G377" s="126" t="s">
        <v>2</v>
      </c>
      <c r="H377" s="127">
        <f>5*12</f>
        <v>60</v>
      </c>
      <c r="I377" s="128">
        <v>8840.8320000000003</v>
      </c>
      <c r="J377" s="104">
        <f t="shared" si="31"/>
        <v>1680</v>
      </c>
      <c r="K377" s="104">
        <f t="shared" si="32"/>
        <v>10520.832</v>
      </c>
      <c r="L377" s="129">
        <f t="shared" si="30"/>
        <v>631249.92000000004</v>
      </c>
      <c r="M377" s="113"/>
      <c r="N377" s="113">
        <f t="shared" si="33"/>
        <v>0</v>
      </c>
      <c r="O377" s="113">
        <f t="shared" si="34"/>
        <v>0</v>
      </c>
      <c r="P377" s="113">
        <f t="shared" si="35"/>
        <v>0</v>
      </c>
      <c r="Q377" s="88"/>
      <c r="R377" s="88"/>
      <c r="S377" s="88"/>
      <c r="T377" s="88"/>
      <c r="U377" s="88"/>
      <c r="V377" s="88"/>
      <c r="W377" s="88"/>
      <c r="X377" s="88"/>
      <c r="Y377" s="88"/>
      <c r="Z377" s="88"/>
      <c r="AA377" s="88"/>
      <c r="AB377" s="88"/>
    </row>
    <row r="378" spans="1:28" ht="47.25" x14ac:dyDescent="0.25">
      <c r="A378" s="87"/>
      <c r="B378" s="90" t="s">
        <v>576</v>
      </c>
      <c r="C378" s="119" t="s">
        <v>1846</v>
      </c>
      <c r="D378" s="90" t="s">
        <v>1744</v>
      </c>
      <c r="E378" s="84" t="s">
        <v>1746</v>
      </c>
      <c r="F378" s="125" t="s">
        <v>472</v>
      </c>
      <c r="G378" s="126" t="s">
        <v>2</v>
      </c>
      <c r="H378" s="127">
        <f>6*12</f>
        <v>72</v>
      </c>
      <c r="I378" s="128">
        <v>8840.8320000000003</v>
      </c>
      <c r="J378" s="104">
        <f t="shared" si="31"/>
        <v>1680</v>
      </c>
      <c r="K378" s="104">
        <f t="shared" si="32"/>
        <v>10520.832</v>
      </c>
      <c r="L378" s="129">
        <f t="shared" si="30"/>
        <v>757499.90399999998</v>
      </c>
      <c r="M378" s="113"/>
      <c r="N378" s="113">
        <f t="shared" si="33"/>
        <v>0</v>
      </c>
      <c r="O378" s="113">
        <f t="shared" si="34"/>
        <v>0</v>
      </c>
      <c r="P378" s="113">
        <f t="shared" si="35"/>
        <v>0</v>
      </c>
      <c r="Q378" s="88"/>
      <c r="R378" s="88"/>
      <c r="S378" s="88"/>
      <c r="T378" s="88"/>
      <c r="U378" s="88"/>
      <c r="V378" s="88"/>
      <c r="W378" s="88"/>
      <c r="X378" s="88"/>
      <c r="Y378" s="88"/>
      <c r="Z378" s="88"/>
      <c r="AA378" s="88"/>
      <c r="AB378" s="88"/>
    </row>
    <row r="379" spans="1:28" ht="47.25" x14ac:dyDescent="0.25">
      <c r="A379" s="87"/>
      <c r="B379" s="90" t="s">
        <v>578</v>
      </c>
      <c r="C379" s="119" t="s">
        <v>1846</v>
      </c>
      <c r="D379" s="90" t="s">
        <v>1744</v>
      </c>
      <c r="E379" s="84" t="s">
        <v>1746</v>
      </c>
      <c r="F379" s="125" t="s">
        <v>474</v>
      </c>
      <c r="G379" s="126" t="s">
        <v>2</v>
      </c>
      <c r="H379" s="127">
        <f>6*12</f>
        <v>72</v>
      </c>
      <c r="I379" s="128">
        <v>12774.216</v>
      </c>
      <c r="J379" s="104">
        <f t="shared" si="31"/>
        <v>2427</v>
      </c>
      <c r="K379" s="104">
        <f t="shared" si="32"/>
        <v>15201.216</v>
      </c>
      <c r="L379" s="129">
        <f t="shared" si="30"/>
        <v>1094487.5520000001</v>
      </c>
      <c r="M379" s="113"/>
      <c r="N379" s="113">
        <f t="shared" si="33"/>
        <v>0</v>
      </c>
      <c r="O379" s="113">
        <f t="shared" si="34"/>
        <v>0</v>
      </c>
      <c r="P379" s="113">
        <f t="shared" si="35"/>
        <v>0</v>
      </c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  <c r="AB379" s="88"/>
    </row>
    <row r="380" spans="1:28" ht="47.25" x14ac:dyDescent="0.25">
      <c r="A380" s="87"/>
      <c r="B380" s="90" t="s">
        <v>580</v>
      </c>
      <c r="C380" s="119" t="s">
        <v>1846</v>
      </c>
      <c r="D380" s="90" t="s">
        <v>1744</v>
      </c>
      <c r="E380" s="84" t="s">
        <v>1746</v>
      </c>
      <c r="F380" s="125" t="s">
        <v>476</v>
      </c>
      <c r="G380" s="126" t="s">
        <v>2</v>
      </c>
      <c r="H380" s="127">
        <f>4*12</f>
        <v>48</v>
      </c>
      <c r="I380" s="128">
        <v>56076.383999999998</v>
      </c>
      <c r="J380" s="104">
        <f t="shared" si="31"/>
        <v>10655</v>
      </c>
      <c r="K380" s="104">
        <f t="shared" si="32"/>
        <v>66731.383999999991</v>
      </c>
      <c r="L380" s="129">
        <f t="shared" si="30"/>
        <v>3203106.4319999996</v>
      </c>
      <c r="M380" s="113"/>
      <c r="N380" s="113">
        <f t="shared" si="33"/>
        <v>0</v>
      </c>
      <c r="O380" s="113">
        <f t="shared" si="34"/>
        <v>0</v>
      </c>
      <c r="P380" s="113">
        <f t="shared" si="35"/>
        <v>0</v>
      </c>
      <c r="Q380" s="88"/>
      <c r="R380" s="88"/>
      <c r="S380" s="88"/>
      <c r="T380" s="88"/>
      <c r="U380" s="88"/>
      <c r="V380" s="88"/>
      <c r="W380" s="88"/>
      <c r="X380" s="88"/>
      <c r="Y380" s="88"/>
      <c r="Z380" s="88"/>
      <c r="AA380" s="88"/>
      <c r="AB380" s="88"/>
    </row>
    <row r="381" spans="1:28" ht="47.25" x14ac:dyDescent="0.25">
      <c r="A381" s="87"/>
      <c r="B381" s="90" t="s">
        <v>582</v>
      </c>
      <c r="C381" s="119" t="s">
        <v>1846</v>
      </c>
      <c r="D381" s="90" t="s">
        <v>1744</v>
      </c>
      <c r="E381" s="84" t="s">
        <v>1746</v>
      </c>
      <c r="F381" s="125" t="s">
        <v>478</v>
      </c>
      <c r="G381" s="126" t="s">
        <v>2</v>
      </c>
      <c r="H381" s="127">
        <f>10*12</f>
        <v>120</v>
      </c>
      <c r="I381" s="128">
        <v>144533.84400000001</v>
      </c>
      <c r="J381" s="104">
        <f t="shared" si="31"/>
        <v>27461</v>
      </c>
      <c r="K381" s="104">
        <f t="shared" si="32"/>
        <v>171994.84400000001</v>
      </c>
      <c r="L381" s="129">
        <f t="shared" si="30"/>
        <v>20639381.280000001</v>
      </c>
      <c r="M381" s="113"/>
      <c r="N381" s="113">
        <f t="shared" si="33"/>
        <v>0</v>
      </c>
      <c r="O381" s="113">
        <f t="shared" si="34"/>
        <v>0</v>
      </c>
      <c r="P381" s="113">
        <f t="shared" si="35"/>
        <v>0</v>
      </c>
      <c r="Q381" s="88"/>
      <c r="R381" s="88"/>
      <c r="S381" s="88"/>
      <c r="T381" s="88"/>
      <c r="U381" s="88"/>
      <c r="V381" s="88"/>
      <c r="W381" s="88"/>
      <c r="X381" s="88"/>
      <c r="Y381" s="88"/>
      <c r="Z381" s="88"/>
      <c r="AA381" s="88"/>
      <c r="AB381" s="88"/>
    </row>
    <row r="382" spans="1:28" ht="47.25" x14ac:dyDescent="0.25">
      <c r="A382" s="87"/>
      <c r="B382" s="90" t="s">
        <v>584</v>
      </c>
      <c r="C382" s="119" t="s">
        <v>1846</v>
      </c>
      <c r="D382" s="90" t="s">
        <v>1744</v>
      </c>
      <c r="E382" s="84" t="s">
        <v>1746</v>
      </c>
      <c r="F382" s="125" t="s">
        <v>480</v>
      </c>
      <c r="G382" s="126" t="s">
        <v>2</v>
      </c>
      <c r="H382" s="127">
        <v>40</v>
      </c>
      <c r="I382" s="128">
        <v>291593.484</v>
      </c>
      <c r="J382" s="104">
        <f t="shared" si="31"/>
        <v>55403</v>
      </c>
      <c r="K382" s="104">
        <f t="shared" si="32"/>
        <v>346996.484</v>
      </c>
      <c r="L382" s="129">
        <f t="shared" si="30"/>
        <v>13879859.359999999</v>
      </c>
      <c r="M382" s="113"/>
      <c r="N382" s="113">
        <f t="shared" si="33"/>
        <v>0</v>
      </c>
      <c r="O382" s="113">
        <f t="shared" si="34"/>
        <v>0</v>
      </c>
      <c r="P382" s="113">
        <f t="shared" si="35"/>
        <v>0</v>
      </c>
      <c r="Q382" s="88"/>
      <c r="R382" s="88"/>
      <c r="S382" s="88"/>
      <c r="T382" s="88"/>
      <c r="U382" s="88"/>
      <c r="V382" s="88"/>
      <c r="W382" s="88"/>
      <c r="X382" s="88"/>
      <c r="Y382" s="88"/>
      <c r="Z382" s="88"/>
      <c r="AA382" s="88"/>
      <c r="AB382" s="88"/>
    </row>
    <row r="383" spans="1:28" ht="47.25" x14ac:dyDescent="0.25">
      <c r="A383" s="87"/>
      <c r="B383" s="90" t="s">
        <v>586</v>
      </c>
      <c r="C383" s="119" t="s">
        <v>1846</v>
      </c>
      <c r="D383" s="90" t="s">
        <v>1744</v>
      </c>
      <c r="E383" s="84" t="s">
        <v>1746</v>
      </c>
      <c r="F383" s="125" t="s">
        <v>482</v>
      </c>
      <c r="G383" s="126" t="s">
        <v>2</v>
      </c>
      <c r="H383" s="127">
        <f>3*12</f>
        <v>36</v>
      </c>
      <c r="I383" s="128">
        <v>1156794.912</v>
      </c>
      <c r="J383" s="104">
        <f t="shared" si="31"/>
        <v>219791</v>
      </c>
      <c r="K383" s="104">
        <f t="shared" si="32"/>
        <v>1376585.912</v>
      </c>
      <c r="L383" s="129">
        <f t="shared" si="30"/>
        <v>49557092.832000002</v>
      </c>
      <c r="M383" s="113"/>
      <c r="N383" s="113">
        <f t="shared" si="33"/>
        <v>0</v>
      </c>
      <c r="O383" s="113">
        <f t="shared" si="34"/>
        <v>0</v>
      </c>
      <c r="P383" s="113">
        <f t="shared" si="35"/>
        <v>0</v>
      </c>
      <c r="Q383" s="88"/>
      <c r="R383" s="88"/>
      <c r="S383" s="88"/>
      <c r="T383" s="88"/>
      <c r="U383" s="88"/>
      <c r="V383" s="88"/>
      <c r="W383" s="88"/>
      <c r="X383" s="88"/>
      <c r="Y383" s="88"/>
      <c r="Z383" s="88"/>
      <c r="AA383" s="88"/>
      <c r="AB383" s="88"/>
    </row>
    <row r="384" spans="1:28" ht="47.25" x14ac:dyDescent="0.25">
      <c r="A384" s="87"/>
      <c r="B384" s="90" t="s">
        <v>588</v>
      </c>
      <c r="C384" s="119" t="s">
        <v>1846</v>
      </c>
      <c r="D384" s="90" t="s">
        <v>1744</v>
      </c>
      <c r="E384" s="84" t="s">
        <v>1746</v>
      </c>
      <c r="F384" s="125" t="s">
        <v>484</v>
      </c>
      <c r="G384" s="126" t="s">
        <v>2</v>
      </c>
      <c r="H384" s="127">
        <v>60</v>
      </c>
      <c r="I384" s="128">
        <v>464940.83999999997</v>
      </c>
      <c r="J384" s="104">
        <f t="shared" si="31"/>
        <v>88339</v>
      </c>
      <c r="K384" s="104">
        <f t="shared" si="32"/>
        <v>553279.84</v>
      </c>
      <c r="L384" s="129">
        <f t="shared" si="30"/>
        <v>33196790.399999999</v>
      </c>
      <c r="M384" s="113"/>
      <c r="N384" s="113">
        <f t="shared" si="33"/>
        <v>0</v>
      </c>
      <c r="O384" s="113">
        <f t="shared" si="34"/>
        <v>0</v>
      </c>
      <c r="P384" s="113">
        <f t="shared" si="35"/>
        <v>0</v>
      </c>
      <c r="Q384" s="88"/>
      <c r="R384" s="88"/>
      <c r="S384" s="88"/>
      <c r="T384" s="88"/>
      <c r="U384" s="88"/>
      <c r="V384" s="88"/>
      <c r="W384" s="88"/>
      <c r="X384" s="88"/>
      <c r="Y384" s="88"/>
      <c r="Z384" s="88"/>
      <c r="AA384" s="88"/>
      <c r="AB384" s="88"/>
    </row>
    <row r="385" spans="1:28" ht="47.25" x14ac:dyDescent="0.25">
      <c r="A385" s="87"/>
      <c r="B385" s="90" t="s">
        <v>590</v>
      </c>
      <c r="C385" s="119" t="s">
        <v>1846</v>
      </c>
      <c r="D385" s="90" t="s">
        <v>1744</v>
      </c>
      <c r="E385" s="84" t="s">
        <v>1746</v>
      </c>
      <c r="F385" s="125" t="s">
        <v>486</v>
      </c>
      <c r="G385" s="126" t="s">
        <v>2</v>
      </c>
      <c r="H385" s="127">
        <f>10*12</f>
        <v>120</v>
      </c>
      <c r="I385" s="128">
        <v>207738.804</v>
      </c>
      <c r="J385" s="104">
        <f t="shared" si="31"/>
        <v>39470</v>
      </c>
      <c r="K385" s="104">
        <f t="shared" si="32"/>
        <v>247208.804</v>
      </c>
      <c r="L385" s="129">
        <f t="shared" si="30"/>
        <v>29665056.48</v>
      </c>
      <c r="M385" s="113"/>
      <c r="N385" s="113">
        <f t="shared" si="33"/>
        <v>0</v>
      </c>
      <c r="O385" s="113">
        <f t="shared" si="34"/>
        <v>0</v>
      </c>
      <c r="P385" s="113">
        <f t="shared" si="35"/>
        <v>0</v>
      </c>
      <c r="Q385" s="88"/>
      <c r="R385" s="88"/>
      <c r="S385" s="88"/>
      <c r="T385" s="88"/>
      <c r="U385" s="88"/>
      <c r="V385" s="88"/>
      <c r="W385" s="88"/>
      <c r="X385" s="88"/>
      <c r="Y385" s="88"/>
      <c r="Z385" s="88"/>
      <c r="AA385" s="88"/>
      <c r="AB385" s="88"/>
    </row>
    <row r="386" spans="1:28" ht="47.25" x14ac:dyDescent="0.25">
      <c r="A386" s="87"/>
      <c r="B386" s="90" t="s">
        <v>592</v>
      </c>
      <c r="C386" s="119" t="s">
        <v>1846</v>
      </c>
      <c r="D386" s="90" t="s">
        <v>1744</v>
      </c>
      <c r="E386" s="84" t="s">
        <v>1746</v>
      </c>
      <c r="F386" s="125" t="s">
        <v>488</v>
      </c>
      <c r="G386" s="126" t="s">
        <v>2</v>
      </c>
      <c r="H386" s="127">
        <f>2*12</f>
        <v>24</v>
      </c>
      <c r="I386" s="128">
        <v>110898.06</v>
      </c>
      <c r="J386" s="104">
        <f t="shared" si="31"/>
        <v>21071</v>
      </c>
      <c r="K386" s="104">
        <f t="shared" si="32"/>
        <v>131969.06</v>
      </c>
      <c r="L386" s="129">
        <f t="shared" si="30"/>
        <v>3167257.44</v>
      </c>
      <c r="M386" s="113"/>
      <c r="N386" s="113">
        <f t="shared" si="33"/>
        <v>0</v>
      </c>
      <c r="O386" s="113">
        <f t="shared" si="34"/>
        <v>0</v>
      </c>
      <c r="P386" s="113">
        <f t="shared" si="35"/>
        <v>0</v>
      </c>
      <c r="Q386" s="88"/>
      <c r="R386" s="88"/>
      <c r="S386" s="88"/>
      <c r="T386" s="88"/>
      <c r="U386" s="88"/>
      <c r="V386" s="88"/>
      <c r="W386" s="88"/>
      <c r="X386" s="88"/>
      <c r="Y386" s="88"/>
      <c r="Z386" s="88"/>
      <c r="AA386" s="88"/>
      <c r="AB386" s="88"/>
    </row>
    <row r="387" spans="1:28" ht="47.25" x14ac:dyDescent="0.25">
      <c r="A387" s="87"/>
      <c r="B387" s="90" t="s">
        <v>594</v>
      </c>
      <c r="C387" s="119" t="s">
        <v>1846</v>
      </c>
      <c r="D387" s="90" t="s">
        <v>1744</v>
      </c>
      <c r="E387" s="84" t="s">
        <v>1746</v>
      </c>
      <c r="F387" s="125" t="s">
        <v>490</v>
      </c>
      <c r="G387" s="126" t="s">
        <v>2</v>
      </c>
      <c r="H387" s="127">
        <v>20</v>
      </c>
      <c r="I387" s="128">
        <v>184671.39600000001</v>
      </c>
      <c r="J387" s="104">
        <f t="shared" si="31"/>
        <v>35088</v>
      </c>
      <c r="K387" s="104">
        <f t="shared" si="32"/>
        <v>219759.39600000001</v>
      </c>
      <c r="L387" s="129">
        <f t="shared" si="30"/>
        <v>4395187.92</v>
      </c>
      <c r="M387" s="113"/>
      <c r="N387" s="113">
        <f t="shared" si="33"/>
        <v>0</v>
      </c>
      <c r="O387" s="113">
        <f t="shared" si="34"/>
        <v>0</v>
      </c>
      <c r="P387" s="113">
        <f t="shared" si="35"/>
        <v>0</v>
      </c>
      <c r="Q387" s="88"/>
      <c r="R387" s="88"/>
      <c r="S387" s="88"/>
      <c r="T387" s="88"/>
      <c r="U387" s="88"/>
      <c r="V387" s="88"/>
      <c r="W387" s="88"/>
      <c r="X387" s="88"/>
      <c r="Y387" s="88"/>
      <c r="Z387" s="88"/>
      <c r="AA387" s="88"/>
      <c r="AB387" s="88"/>
    </row>
    <row r="388" spans="1:28" ht="47.25" x14ac:dyDescent="0.25">
      <c r="A388" s="87"/>
      <c r="B388" s="90" t="s">
        <v>596</v>
      </c>
      <c r="C388" s="119" t="s">
        <v>1846</v>
      </c>
      <c r="D388" s="90" t="s">
        <v>1744</v>
      </c>
      <c r="E388" s="84" t="s">
        <v>1746</v>
      </c>
      <c r="F388" s="125" t="s">
        <v>492</v>
      </c>
      <c r="G388" s="126" t="s">
        <v>2</v>
      </c>
      <c r="H388" s="127">
        <v>100</v>
      </c>
      <c r="I388" s="128">
        <v>216787.11600000001</v>
      </c>
      <c r="J388" s="104">
        <f t="shared" si="31"/>
        <v>41190</v>
      </c>
      <c r="K388" s="104">
        <f t="shared" si="32"/>
        <v>257977.11600000001</v>
      </c>
      <c r="L388" s="129">
        <f t="shared" ref="L388:L451" si="36">H388*K388</f>
        <v>25797711.600000001</v>
      </c>
      <c r="M388" s="113"/>
      <c r="N388" s="113">
        <f t="shared" si="33"/>
        <v>0</v>
      </c>
      <c r="O388" s="113">
        <f t="shared" si="34"/>
        <v>0</v>
      </c>
      <c r="P388" s="113">
        <f t="shared" si="35"/>
        <v>0</v>
      </c>
      <c r="Q388" s="88"/>
      <c r="R388" s="88"/>
      <c r="S388" s="88"/>
      <c r="T388" s="88"/>
      <c r="U388" s="88"/>
      <c r="V388" s="88"/>
      <c r="W388" s="88"/>
      <c r="X388" s="88"/>
      <c r="Y388" s="88"/>
      <c r="Z388" s="88"/>
      <c r="AA388" s="88"/>
      <c r="AB388" s="88"/>
    </row>
    <row r="389" spans="1:28" ht="47.25" x14ac:dyDescent="0.25">
      <c r="A389" s="87"/>
      <c r="B389" s="90" t="s">
        <v>598</v>
      </c>
      <c r="C389" s="119" t="s">
        <v>1847</v>
      </c>
      <c r="D389" s="90" t="s">
        <v>1744</v>
      </c>
      <c r="E389" s="84" t="s">
        <v>1746</v>
      </c>
      <c r="F389" s="125" t="s">
        <v>494</v>
      </c>
      <c r="G389" s="126" t="s">
        <v>2</v>
      </c>
      <c r="H389" s="127">
        <v>30</v>
      </c>
      <c r="I389" s="128">
        <v>35064.120000000003</v>
      </c>
      <c r="J389" s="104">
        <f t="shared" ref="J389:J452" si="37">ROUND(I389*0.19,0)</f>
        <v>6662</v>
      </c>
      <c r="K389" s="104">
        <f t="shared" ref="K389:K452" si="38">+I389+J389</f>
        <v>41726.120000000003</v>
      </c>
      <c r="L389" s="129">
        <f t="shared" si="36"/>
        <v>1251783.6000000001</v>
      </c>
      <c r="M389" s="113"/>
      <c r="N389" s="113">
        <f t="shared" ref="N389:N452" si="39">ROUND(M389*0.19,0)</f>
        <v>0</v>
      </c>
      <c r="O389" s="113">
        <f t="shared" ref="O389:O452" si="40">+N389+M389</f>
        <v>0</v>
      </c>
      <c r="P389" s="113">
        <f t="shared" ref="P389:P452" si="41">ROUND(+O389*H389,0)</f>
        <v>0</v>
      </c>
      <c r="Q389" s="88"/>
      <c r="R389" s="88"/>
      <c r="S389" s="88"/>
      <c r="T389" s="88"/>
      <c r="U389" s="88"/>
      <c r="V389" s="88"/>
      <c r="W389" s="88"/>
      <c r="X389" s="88"/>
      <c r="Y389" s="88"/>
      <c r="Z389" s="88"/>
      <c r="AA389" s="88"/>
      <c r="AB389" s="88"/>
    </row>
    <row r="390" spans="1:28" ht="32.1" customHeight="1" x14ac:dyDescent="0.25">
      <c r="A390" s="87"/>
      <c r="B390" s="90" t="s">
        <v>600</v>
      </c>
      <c r="C390" s="119" t="s">
        <v>1847</v>
      </c>
      <c r="D390" s="90" t="s">
        <v>1744</v>
      </c>
      <c r="E390" s="84" t="s">
        <v>1746</v>
      </c>
      <c r="F390" s="125" t="s">
        <v>496</v>
      </c>
      <c r="G390" s="126" t="s">
        <v>2</v>
      </c>
      <c r="H390" s="127">
        <v>400</v>
      </c>
      <c r="I390" s="128">
        <v>19651.632000000001</v>
      </c>
      <c r="J390" s="104">
        <f t="shared" si="37"/>
        <v>3734</v>
      </c>
      <c r="K390" s="104">
        <f t="shared" si="38"/>
        <v>23385.632000000001</v>
      </c>
      <c r="L390" s="129">
        <f t="shared" si="36"/>
        <v>9354252.8000000007</v>
      </c>
      <c r="M390" s="113"/>
      <c r="N390" s="113">
        <f t="shared" si="39"/>
        <v>0</v>
      </c>
      <c r="O390" s="113">
        <f t="shared" si="40"/>
        <v>0</v>
      </c>
      <c r="P390" s="113">
        <f t="shared" si="41"/>
        <v>0</v>
      </c>
      <c r="Q390" s="88"/>
      <c r="R390" s="88"/>
      <c r="S390" s="88"/>
      <c r="T390" s="88"/>
      <c r="U390" s="88"/>
      <c r="V390" s="88"/>
      <c r="W390" s="88"/>
      <c r="X390" s="88"/>
      <c r="Y390" s="88"/>
      <c r="Z390" s="88"/>
      <c r="AA390" s="88"/>
      <c r="AB390" s="88"/>
    </row>
    <row r="391" spans="1:28" ht="47.25" x14ac:dyDescent="0.25">
      <c r="A391" s="87"/>
      <c r="B391" s="90" t="s">
        <v>602</v>
      </c>
      <c r="C391" s="119" t="s">
        <v>1847</v>
      </c>
      <c r="D391" s="90" t="s">
        <v>1744</v>
      </c>
      <c r="E391" s="84" t="s">
        <v>1746</v>
      </c>
      <c r="F391" s="125" t="s">
        <v>498</v>
      </c>
      <c r="G391" s="126" t="s">
        <v>2</v>
      </c>
      <c r="H391" s="127">
        <f>4*12</f>
        <v>48</v>
      </c>
      <c r="I391" s="128">
        <v>36357.048000000003</v>
      </c>
      <c r="J391" s="104">
        <f t="shared" si="37"/>
        <v>6908</v>
      </c>
      <c r="K391" s="104">
        <f t="shared" si="38"/>
        <v>43265.048000000003</v>
      </c>
      <c r="L391" s="129">
        <f t="shared" si="36"/>
        <v>2076722.304</v>
      </c>
      <c r="M391" s="113"/>
      <c r="N391" s="113">
        <f t="shared" si="39"/>
        <v>0</v>
      </c>
      <c r="O391" s="113">
        <f t="shared" si="40"/>
        <v>0</v>
      </c>
      <c r="P391" s="113">
        <f t="shared" si="41"/>
        <v>0</v>
      </c>
      <c r="Q391" s="88"/>
      <c r="R391" s="88"/>
      <c r="S391" s="88"/>
      <c r="T391" s="88"/>
      <c r="U391" s="88"/>
      <c r="V391" s="88"/>
      <c r="W391" s="88"/>
      <c r="X391" s="88"/>
      <c r="Y391" s="88"/>
      <c r="Z391" s="88"/>
      <c r="AA391" s="88"/>
      <c r="AB391" s="88"/>
    </row>
    <row r="392" spans="1:28" ht="47.25" x14ac:dyDescent="0.25">
      <c r="A392" s="87"/>
      <c r="B392" s="90" t="s">
        <v>604</v>
      </c>
      <c r="C392" s="119" t="s">
        <v>1847</v>
      </c>
      <c r="D392" s="90" t="s">
        <v>1744</v>
      </c>
      <c r="E392" s="84" t="s">
        <v>1746</v>
      </c>
      <c r="F392" s="125" t="s">
        <v>500</v>
      </c>
      <c r="G392" s="126" t="s">
        <v>2</v>
      </c>
      <c r="H392" s="127">
        <v>50</v>
      </c>
      <c r="I392" s="128">
        <v>48433.476000000002</v>
      </c>
      <c r="J392" s="104">
        <f t="shared" si="37"/>
        <v>9202</v>
      </c>
      <c r="K392" s="104">
        <f t="shared" si="38"/>
        <v>57635.476000000002</v>
      </c>
      <c r="L392" s="129">
        <f t="shared" si="36"/>
        <v>2881773.8000000003</v>
      </c>
      <c r="M392" s="113"/>
      <c r="N392" s="113">
        <f t="shared" si="39"/>
        <v>0</v>
      </c>
      <c r="O392" s="113">
        <f t="shared" si="40"/>
        <v>0</v>
      </c>
      <c r="P392" s="113">
        <f t="shared" si="41"/>
        <v>0</v>
      </c>
      <c r="Q392" s="88"/>
      <c r="R392" s="88"/>
      <c r="S392" s="88"/>
      <c r="T392" s="88"/>
      <c r="U392" s="88"/>
      <c r="V392" s="88"/>
      <c r="W392" s="88"/>
      <c r="X392" s="88"/>
      <c r="Y392" s="88"/>
      <c r="Z392" s="88"/>
      <c r="AA392" s="88"/>
      <c r="AB392" s="88"/>
    </row>
    <row r="393" spans="1:28" ht="47.25" x14ac:dyDescent="0.25">
      <c r="A393" s="87"/>
      <c r="B393" s="90" t="s">
        <v>606</v>
      </c>
      <c r="C393" s="119" t="s">
        <v>1847</v>
      </c>
      <c r="D393" s="90" t="s">
        <v>1744</v>
      </c>
      <c r="E393" s="84" t="s">
        <v>1746</v>
      </c>
      <c r="F393" s="125" t="s">
        <v>502</v>
      </c>
      <c r="G393" s="126" t="s">
        <v>2</v>
      </c>
      <c r="H393" s="127">
        <v>12</v>
      </c>
      <c r="I393" s="128">
        <v>37588.824000000001</v>
      </c>
      <c r="J393" s="104">
        <f t="shared" si="37"/>
        <v>7142</v>
      </c>
      <c r="K393" s="104">
        <f t="shared" si="38"/>
        <v>44730.824000000001</v>
      </c>
      <c r="L393" s="129">
        <f t="shared" si="36"/>
        <v>536769.88800000004</v>
      </c>
      <c r="M393" s="113"/>
      <c r="N393" s="113">
        <f t="shared" si="39"/>
        <v>0</v>
      </c>
      <c r="O393" s="113">
        <f t="shared" si="40"/>
        <v>0</v>
      </c>
      <c r="P393" s="113">
        <f t="shared" si="41"/>
        <v>0</v>
      </c>
      <c r="Q393" s="88"/>
      <c r="R393" s="88"/>
      <c r="S393" s="88"/>
      <c r="T393" s="88"/>
      <c r="U393" s="88"/>
      <c r="V393" s="88"/>
      <c r="W393" s="88"/>
      <c r="X393" s="88"/>
      <c r="Y393" s="88"/>
      <c r="Z393" s="88"/>
      <c r="AA393" s="88"/>
      <c r="AB393" s="88"/>
    </row>
    <row r="394" spans="1:28" ht="47.25" x14ac:dyDescent="0.25">
      <c r="A394" s="87"/>
      <c r="B394" s="90" t="s">
        <v>608</v>
      </c>
      <c r="C394" s="119" t="s">
        <v>1847</v>
      </c>
      <c r="D394" s="90" t="s">
        <v>1744</v>
      </c>
      <c r="E394" s="84" t="s">
        <v>1746</v>
      </c>
      <c r="F394" s="125" t="s">
        <v>504</v>
      </c>
      <c r="G394" s="126" t="s">
        <v>2</v>
      </c>
      <c r="H394" s="127">
        <v>12</v>
      </c>
      <c r="I394" s="128">
        <v>22912.344000000001</v>
      </c>
      <c r="J394" s="104">
        <f t="shared" si="37"/>
        <v>4353</v>
      </c>
      <c r="K394" s="104">
        <f t="shared" si="38"/>
        <v>27265.344000000001</v>
      </c>
      <c r="L394" s="129">
        <f t="shared" si="36"/>
        <v>327184.12800000003</v>
      </c>
      <c r="M394" s="113"/>
      <c r="N394" s="113">
        <f t="shared" si="39"/>
        <v>0</v>
      </c>
      <c r="O394" s="113">
        <f t="shared" si="40"/>
        <v>0</v>
      </c>
      <c r="P394" s="113">
        <f t="shared" si="41"/>
        <v>0</v>
      </c>
      <c r="Q394" s="88"/>
      <c r="R394" s="88"/>
      <c r="S394" s="88"/>
      <c r="T394" s="88"/>
      <c r="U394" s="88"/>
      <c r="V394" s="88"/>
      <c r="W394" s="88"/>
      <c r="X394" s="88"/>
      <c r="Y394" s="88"/>
      <c r="Z394" s="88"/>
      <c r="AA394" s="88"/>
      <c r="AB394" s="88"/>
    </row>
    <row r="395" spans="1:28" ht="47.25" x14ac:dyDescent="0.25">
      <c r="A395" s="87"/>
      <c r="B395" s="90" t="s">
        <v>610</v>
      </c>
      <c r="C395" s="119" t="s">
        <v>1847</v>
      </c>
      <c r="D395" s="90" t="s">
        <v>1744</v>
      </c>
      <c r="E395" s="84" t="s">
        <v>1746</v>
      </c>
      <c r="F395" s="125" t="s">
        <v>506</v>
      </c>
      <c r="G395" s="126" t="s">
        <v>2</v>
      </c>
      <c r="H395" s="127">
        <v>30</v>
      </c>
      <c r="I395" s="128">
        <v>754743.44400000002</v>
      </c>
      <c r="J395" s="104">
        <f t="shared" si="37"/>
        <v>143401</v>
      </c>
      <c r="K395" s="104">
        <f t="shared" si="38"/>
        <v>898144.44400000002</v>
      </c>
      <c r="L395" s="129">
        <f t="shared" si="36"/>
        <v>26944333.32</v>
      </c>
      <c r="M395" s="113"/>
      <c r="N395" s="113">
        <f t="shared" si="39"/>
        <v>0</v>
      </c>
      <c r="O395" s="113">
        <f t="shared" si="40"/>
        <v>0</v>
      </c>
      <c r="P395" s="113">
        <f t="shared" si="41"/>
        <v>0</v>
      </c>
      <c r="Q395" s="88"/>
      <c r="R395" s="88"/>
      <c r="S395" s="88"/>
      <c r="T395" s="88"/>
      <c r="U395" s="88"/>
      <c r="V395" s="88"/>
      <c r="W395" s="88"/>
      <c r="X395" s="88"/>
      <c r="Y395" s="88"/>
      <c r="Z395" s="88"/>
      <c r="AA395" s="88"/>
      <c r="AB395" s="88"/>
    </row>
    <row r="396" spans="1:28" ht="47.25" x14ac:dyDescent="0.25">
      <c r="A396" s="87"/>
      <c r="B396" s="90" t="s">
        <v>612</v>
      </c>
      <c r="C396" s="119" t="s">
        <v>1847</v>
      </c>
      <c r="D396" s="90" t="s">
        <v>1744</v>
      </c>
      <c r="E396" s="84" t="s">
        <v>1746</v>
      </c>
      <c r="F396" s="125" t="s">
        <v>508</v>
      </c>
      <c r="G396" s="126" t="s">
        <v>2</v>
      </c>
      <c r="H396" s="127">
        <f>(5*12)+15</f>
        <v>75</v>
      </c>
      <c r="I396" s="128">
        <v>72516.444000000003</v>
      </c>
      <c r="J396" s="104">
        <f t="shared" si="37"/>
        <v>13778</v>
      </c>
      <c r="K396" s="104">
        <f t="shared" si="38"/>
        <v>86294.444000000003</v>
      </c>
      <c r="L396" s="129">
        <f t="shared" si="36"/>
        <v>6472083.2999999998</v>
      </c>
      <c r="M396" s="113"/>
      <c r="N396" s="113">
        <f t="shared" si="39"/>
        <v>0</v>
      </c>
      <c r="O396" s="113">
        <f t="shared" si="40"/>
        <v>0</v>
      </c>
      <c r="P396" s="113">
        <f t="shared" si="41"/>
        <v>0</v>
      </c>
      <c r="Q396" s="88"/>
      <c r="R396" s="88"/>
      <c r="S396" s="88"/>
      <c r="T396" s="88"/>
      <c r="U396" s="88"/>
      <c r="V396" s="88"/>
      <c r="W396" s="88"/>
      <c r="X396" s="88"/>
      <c r="Y396" s="88"/>
      <c r="Z396" s="88"/>
      <c r="AA396" s="88"/>
      <c r="AB396" s="88"/>
    </row>
    <row r="397" spans="1:28" ht="47.25" x14ac:dyDescent="0.25">
      <c r="A397" s="87"/>
      <c r="B397" s="90" t="s">
        <v>614</v>
      </c>
      <c r="C397" s="119" t="s">
        <v>1847</v>
      </c>
      <c r="D397" s="90" t="s">
        <v>1744</v>
      </c>
      <c r="E397" s="84" t="s">
        <v>1746</v>
      </c>
      <c r="F397" s="125" t="s">
        <v>510</v>
      </c>
      <c r="G397" s="126" t="s">
        <v>2</v>
      </c>
      <c r="H397" s="127">
        <v>130</v>
      </c>
      <c r="I397" s="128">
        <v>41654.339999999997</v>
      </c>
      <c r="J397" s="104">
        <f t="shared" si="37"/>
        <v>7914</v>
      </c>
      <c r="K397" s="104">
        <f t="shared" si="38"/>
        <v>49568.34</v>
      </c>
      <c r="L397" s="129">
        <f t="shared" si="36"/>
        <v>6443884.1999999993</v>
      </c>
      <c r="M397" s="113"/>
      <c r="N397" s="113">
        <f t="shared" si="39"/>
        <v>0</v>
      </c>
      <c r="O397" s="113">
        <f t="shared" si="40"/>
        <v>0</v>
      </c>
      <c r="P397" s="113">
        <f t="shared" si="41"/>
        <v>0</v>
      </c>
      <c r="Q397" s="88"/>
      <c r="R397" s="88"/>
      <c r="S397" s="88"/>
      <c r="T397" s="88"/>
      <c r="U397" s="88"/>
      <c r="V397" s="88"/>
      <c r="W397" s="88"/>
      <c r="X397" s="88"/>
      <c r="Y397" s="88"/>
      <c r="Z397" s="88"/>
      <c r="AA397" s="88"/>
      <c r="AB397" s="88"/>
    </row>
    <row r="398" spans="1:28" ht="47.25" x14ac:dyDescent="0.25">
      <c r="A398" s="87"/>
      <c r="B398" s="90" t="s">
        <v>616</v>
      </c>
      <c r="C398" s="119" t="s">
        <v>1847</v>
      </c>
      <c r="D398" s="90" t="s">
        <v>1744</v>
      </c>
      <c r="E398" s="84" t="s">
        <v>1746</v>
      </c>
      <c r="F398" s="125" t="s">
        <v>512</v>
      </c>
      <c r="G398" s="126" t="s">
        <v>2</v>
      </c>
      <c r="H398" s="127">
        <v>25</v>
      </c>
      <c r="I398" s="128">
        <v>19831.811999999998</v>
      </c>
      <c r="J398" s="104">
        <f t="shared" si="37"/>
        <v>3768</v>
      </c>
      <c r="K398" s="104">
        <f t="shared" si="38"/>
        <v>23599.811999999998</v>
      </c>
      <c r="L398" s="129">
        <f t="shared" si="36"/>
        <v>589995.29999999993</v>
      </c>
      <c r="M398" s="113"/>
      <c r="N398" s="113">
        <f t="shared" si="39"/>
        <v>0</v>
      </c>
      <c r="O398" s="113">
        <f t="shared" si="40"/>
        <v>0</v>
      </c>
      <c r="P398" s="113">
        <f t="shared" si="41"/>
        <v>0</v>
      </c>
      <c r="Q398" s="88"/>
      <c r="R398" s="88"/>
      <c r="S398" s="88"/>
      <c r="T398" s="88"/>
      <c r="U398" s="88"/>
      <c r="V398" s="88"/>
      <c r="W398" s="88"/>
      <c r="X398" s="88"/>
      <c r="Y398" s="88"/>
      <c r="Z398" s="88"/>
      <c r="AA398" s="88"/>
      <c r="AB398" s="88"/>
    </row>
    <row r="399" spans="1:28" ht="47.25" x14ac:dyDescent="0.25">
      <c r="A399" s="87"/>
      <c r="B399" s="90" t="s">
        <v>618</v>
      </c>
      <c r="C399" s="119" t="s">
        <v>1847</v>
      </c>
      <c r="D399" s="90" t="s">
        <v>1744</v>
      </c>
      <c r="E399" s="84" t="s">
        <v>1746</v>
      </c>
      <c r="F399" s="125" t="s">
        <v>514</v>
      </c>
      <c r="G399" s="126" t="s">
        <v>2</v>
      </c>
      <c r="H399" s="127">
        <v>40</v>
      </c>
      <c r="I399" s="128">
        <v>17615.052</v>
      </c>
      <c r="J399" s="104">
        <f t="shared" si="37"/>
        <v>3347</v>
      </c>
      <c r="K399" s="104">
        <f t="shared" si="38"/>
        <v>20962.052</v>
      </c>
      <c r="L399" s="129">
        <f t="shared" si="36"/>
        <v>838482.08</v>
      </c>
      <c r="M399" s="113"/>
      <c r="N399" s="113">
        <f t="shared" si="39"/>
        <v>0</v>
      </c>
      <c r="O399" s="113">
        <f t="shared" si="40"/>
        <v>0</v>
      </c>
      <c r="P399" s="113">
        <f t="shared" si="41"/>
        <v>0</v>
      </c>
      <c r="Q399" s="88"/>
      <c r="R399" s="88"/>
      <c r="S399" s="88"/>
      <c r="T399" s="88"/>
      <c r="U399" s="88"/>
      <c r="V399" s="88"/>
      <c r="W399" s="88"/>
      <c r="X399" s="88"/>
      <c r="Y399" s="88"/>
      <c r="Z399" s="88"/>
      <c r="AA399" s="88"/>
      <c r="AB399" s="88"/>
    </row>
    <row r="400" spans="1:28" ht="47.25" x14ac:dyDescent="0.25">
      <c r="A400" s="87"/>
      <c r="B400" s="90" t="s">
        <v>620</v>
      </c>
      <c r="C400" s="119" t="s">
        <v>1847</v>
      </c>
      <c r="D400" s="90" t="s">
        <v>1744</v>
      </c>
      <c r="E400" s="84" t="s">
        <v>1746</v>
      </c>
      <c r="F400" s="125" t="s">
        <v>516</v>
      </c>
      <c r="G400" s="126" t="s">
        <v>2</v>
      </c>
      <c r="H400" s="127">
        <v>30</v>
      </c>
      <c r="I400" s="128">
        <v>60138.623999999996</v>
      </c>
      <c r="J400" s="104">
        <f t="shared" si="37"/>
        <v>11426</v>
      </c>
      <c r="K400" s="104">
        <f t="shared" si="38"/>
        <v>71564.623999999996</v>
      </c>
      <c r="L400" s="129">
        <f t="shared" si="36"/>
        <v>2146938.7199999997</v>
      </c>
      <c r="M400" s="113"/>
      <c r="N400" s="113">
        <f t="shared" si="39"/>
        <v>0</v>
      </c>
      <c r="O400" s="113">
        <f t="shared" si="40"/>
        <v>0</v>
      </c>
      <c r="P400" s="113">
        <f t="shared" si="41"/>
        <v>0</v>
      </c>
      <c r="Q400" s="88"/>
      <c r="R400" s="88"/>
      <c r="S400" s="88"/>
      <c r="T400" s="88"/>
      <c r="U400" s="88"/>
      <c r="V400" s="88"/>
      <c r="W400" s="88"/>
      <c r="X400" s="88"/>
      <c r="Y400" s="88"/>
      <c r="Z400" s="88"/>
      <c r="AA400" s="88"/>
      <c r="AB400" s="88"/>
    </row>
    <row r="401" spans="1:28" ht="47.25" x14ac:dyDescent="0.25">
      <c r="A401" s="87"/>
      <c r="B401" s="90" t="s">
        <v>622</v>
      </c>
      <c r="C401" s="119" t="s">
        <v>1847</v>
      </c>
      <c r="D401" s="90" t="s">
        <v>1744</v>
      </c>
      <c r="E401" s="84" t="s">
        <v>1746</v>
      </c>
      <c r="F401" s="125" t="s">
        <v>518</v>
      </c>
      <c r="G401" s="126" t="s">
        <v>2</v>
      </c>
      <c r="H401" s="127">
        <v>40</v>
      </c>
      <c r="I401" s="128">
        <v>22602.216</v>
      </c>
      <c r="J401" s="104">
        <f t="shared" si="37"/>
        <v>4294</v>
      </c>
      <c r="K401" s="104">
        <f t="shared" si="38"/>
        <v>26896.216</v>
      </c>
      <c r="L401" s="129">
        <f t="shared" si="36"/>
        <v>1075848.6400000001</v>
      </c>
      <c r="M401" s="113"/>
      <c r="N401" s="113">
        <f t="shared" si="39"/>
        <v>0</v>
      </c>
      <c r="O401" s="113">
        <f t="shared" si="40"/>
        <v>0</v>
      </c>
      <c r="P401" s="113">
        <f t="shared" si="41"/>
        <v>0</v>
      </c>
      <c r="Q401" s="88"/>
      <c r="R401" s="88"/>
      <c r="S401" s="88"/>
      <c r="T401" s="88"/>
      <c r="U401" s="88"/>
      <c r="V401" s="88"/>
      <c r="W401" s="88"/>
      <c r="X401" s="88"/>
      <c r="Y401" s="88"/>
      <c r="Z401" s="88"/>
      <c r="AA401" s="88"/>
      <c r="AB401" s="88"/>
    </row>
    <row r="402" spans="1:28" ht="47.25" x14ac:dyDescent="0.25">
      <c r="A402" s="87"/>
      <c r="B402" s="90" t="s">
        <v>624</v>
      </c>
      <c r="C402" s="119" t="s">
        <v>1847</v>
      </c>
      <c r="D402" s="90" t="s">
        <v>1744</v>
      </c>
      <c r="E402" s="84" t="s">
        <v>1746</v>
      </c>
      <c r="F402" s="125" t="s">
        <v>520</v>
      </c>
      <c r="G402" s="126" t="s">
        <v>2</v>
      </c>
      <c r="H402" s="127">
        <v>40</v>
      </c>
      <c r="I402" s="128">
        <v>49129.08</v>
      </c>
      <c r="J402" s="104">
        <f t="shared" si="37"/>
        <v>9335</v>
      </c>
      <c r="K402" s="104">
        <f t="shared" si="38"/>
        <v>58464.08</v>
      </c>
      <c r="L402" s="129">
        <f t="shared" si="36"/>
        <v>2338563.2000000002</v>
      </c>
      <c r="M402" s="113"/>
      <c r="N402" s="113">
        <f t="shared" si="39"/>
        <v>0</v>
      </c>
      <c r="O402" s="113">
        <f t="shared" si="40"/>
        <v>0</v>
      </c>
      <c r="P402" s="113">
        <f t="shared" si="41"/>
        <v>0</v>
      </c>
      <c r="Q402" s="88"/>
      <c r="R402" s="88"/>
      <c r="S402" s="88"/>
      <c r="T402" s="88"/>
      <c r="U402" s="88"/>
      <c r="V402" s="88"/>
      <c r="W402" s="88"/>
      <c r="X402" s="88"/>
      <c r="Y402" s="88"/>
      <c r="Z402" s="88"/>
      <c r="AA402" s="88"/>
      <c r="AB402" s="88"/>
    </row>
    <row r="403" spans="1:28" ht="47.25" x14ac:dyDescent="0.25">
      <c r="A403" s="87"/>
      <c r="B403" s="90" t="s">
        <v>626</v>
      </c>
      <c r="C403" s="119" t="s">
        <v>1847</v>
      </c>
      <c r="D403" s="90" t="s">
        <v>1744</v>
      </c>
      <c r="E403" s="84" t="s">
        <v>1746</v>
      </c>
      <c r="F403" s="125" t="s">
        <v>522</v>
      </c>
      <c r="G403" s="126" t="s">
        <v>2</v>
      </c>
      <c r="H403" s="127">
        <v>20</v>
      </c>
      <c r="I403" s="128">
        <v>63558.767999999996</v>
      </c>
      <c r="J403" s="104">
        <f t="shared" si="37"/>
        <v>12076</v>
      </c>
      <c r="K403" s="104">
        <f t="shared" si="38"/>
        <v>75634.767999999996</v>
      </c>
      <c r="L403" s="129">
        <f t="shared" si="36"/>
        <v>1512695.3599999999</v>
      </c>
      <c r="M403" s="113"/>
      <c r="N403" s="113">
        <f t="shared" si="39"/>
        <v>0</v>
      </c>
      <c r="O403" s="113">
        <f t="shared" si="40"/>
        <v>0</v>
      </c>
      <c r="P403" s="113">
        <f t="shared" si="41"/>
        <v>0</v>
      </c>
      <c r="Q403" s="88"/>
      <c r="R403" s="88"/>
      <c r="S403" s="88"/>
      <c r="T403" s="88"/>
      <c r="U403" s="88"/>
      <c r="V403" s="88"/>
      <c r="W403" s="88"/>
      <c r="X403" s="88"/>
      <c r="Y403" s="88"/>
      <c r="Z403" s="88"/>
      <c r="AA403" s="88"/>
      <c r="AB403" s="88"/>
    </row>
    <row r="404" spans="1:28" ht="47.25" x14ac:dyDescent="0.25">
      <c r="A404" s="87"/>
      <c r="B404" s="90" t="s">
        <v>628</v>
      </c>
      <c r="C404" s="119" t="s">
        <v>1847</v>
      </c>
      <c r="D404" s="90" t="s">
        <v>1744</v>
      </c>
      <c r="E404" s="84" t="s">
        <v>1746</v>
      </c>
      <c r="F404" s="125" t="s">
        <v>524</v>
      </c>
      <c r="G404" s="126" t="s">
        <v>2</v>
      </c>
      <c r="H404" s="127">
        <v>20</v>
      </c>
      <c r="I404" s="128">
        <v>55613.376000000004</v>
      </c>
      <c r="J404" s="104">
        <f t="shared" si="37"/>
        <v>10567</v>
      </c>
      <c r="K404" s="104">
        <f t="shared" si="38"/>
        <v>66180.376000000004</v>
      </c>
      <c r="L404" s="129">
        <f t="shared" si="36"/>
        <v>1323607.52</v>
      </c>
      <c r="M404" s="113"/>
      <c r="N404" s="113">
        <f t="shared" si="39"/>
        <v>0</v>
      </c>
      <c r="O404" s="113">
        <f t="shared" si="40"/>
        <v>0</v>
      </c>
      <c r="P404" s="113">
        <f t="shared" si="41"/>
        <v>0</v>
      </c>
      <c r="Q404" s="88"/>
      <c r="R404" s="88"/>
      <c r="S404" s="88"/>
      <c r="T404" s="88"/>
      <c r="U404" s="88"/>
      <c r="V404" s="88"/>
      <c r="W404" s="88"/>
      <c r="X404" s="88"/>
      <c r="Y404" s="88"/>
      <c r="Z404" s="88"/>
      <c r="AA404" s="88"/>
      <c r="AB404" s="88"/>
    </row>
    <row r="405" spans="1:28" ht="47.25" x14ac:dyDescent="0.25">
      <c r="A405" s="87"/>
      <c r="B405" s="90" t="s">
        <v>630</v>
      </c>
      <c r="C405" s="119" t="s">
        <v>1847</v>
      </c>
      <c r="D405" s="90" t="s">
        <v>1744</v>
      </c>
      <c r="E405" s="84" t="s">
        <v>1746</v>
      </c>
      <c r="F405" s="125" t="s">
        <v>526</v>
      </c>
      <c r="G405" s="126" t="s">
        <v>2</v>
      </c>
      <c r="H405" s="127">
        <v>20</v>
      </c>
      <c r="I405" s="128">
        <v>66735.395999999993</v>
      </c>
      <c r="J405" s="104">
        <f t="shared" si="37"/>
        <v>12680</v>
      </c>
      <c r="K405" s="104">
        <f t="shared" si="38"/>
        <v>79415.395999999993</v>
      </c>
      <c r="L405" s="129">
        <f t="shared" si="36"/>
        <v>1588307.92</v>
      </c>
      <c r="M405" s="113"/>
      <c r="N405" s="113">
        <f t="shared" si="39"/>
        <v>0</v>
      </c>
      <c r="O405" s="113">
        <f t="shared" si="40"/>
        <v>0</v>
      </c>
      <c r="P405" s="113">
        <f t="shared" si="41"/>
        <v>0</v>
      </c>
      <c r="Q405" s="88"/>
      <c r="R405" s="88"/>
      <c r="S405" s="88"/>
      <c r="T405" s="88"/>
      <c r="U405" s="88"/>
      <c r="V405" s="88"/>
      <c r="W405" s="88"/>
      <c r="X405" s="88"/>
      <c r="Y405" s="88"/>
      <c r="Z405" s="88"/>
      <c r="AA405" s="88"/>
      <c r="AB405" s="88"/>
    </row>
    <row r="406" spans="1:28" ht="47.25" x14ac:dyDescent="0.25">
      <c r="A406" s="87"/>
      <c r="B406" s="90" t="s">
        <v>632</v>
      </c>
      <c r="C406" s="119" t="s">
        <v>1847</v>
      </c>
      <c r="D406" s="90" t="s">
        <v>1744</v>
      </c>
      <c r="E406" s="84" t="s">
        <v>1746</v>
      </c>
      <c r="F406" s="125" t="s">
        <v>528</v>
      </c>
      <c r="G406" s="126" t="s">
        <v>2</v>
      </c>
      <c r="H406" s="127">
        <v>50</v>
      </c>
      <c r="I406" s="128">
        <v>74025.588000000003</v>
      </c>
      <c r="J406" s="104">
        <f t="shared" si="37"/>
        <v>14065</v>
      </c>
      <c r="K406" s="104">
        <f t="shared" si="38"/>
        <v>88090.588000000003</v>
      </c>
      <c r="L406" s="129">
        <f t="shared" si="36"/>
        <v>4404529.4000000004</v>
      </c>
      <c r="M406" s="113"/>
      <c r="N406" s="113">
        <f t="shared" si="39"/>
        <v>0</v>
      </c>
      <c r="O406" s="113">
        <f t="shared" si="40"/>
        <v>0</v>
      </c>
      <c r="P406" s="113">
        <f t="shared" si="41"/>
        <v>0</v>
      </c>
      <c r="Q406" s="88"/>
      <c r="R406" s="88"/>
      <c r="S406" s="88"/>
      <c r="T406" s="88"/>
      <c r="U406" s="88"/>
      <c r="V406" s="88"/>
      <c r="W406" s="88"/>
      <c r="X406" s="88"/>
      <c r="Y406" s="88"/>
      <c r="Z406" s="88"/>
      <c r="AA406" s="88"/>
      <c r="AB406" s="88"/>
    </row>
    <row r="407" spans="1:28" ht="47.25" x14ac:dyDescent="0.25">
      <c r="A407" s="87"/>
      <c r="B407" s="90" t="s">
        <v>634</v>
      </c>
      <c r="C407" s="119" t="s">
        <v>1847</v>
      </c>
      <c r="D407" s="90" t="s">
        <v>1744</v>
      </c>
      <c r="E407" s="84" t="s">
        <v>1746</v>
      </c>
      <c r="F407" s="125" t="s">
        <v>530</v>
      </c>
      <c r="G407" s="126" t="s">
        <v>2</v>
      </c>
      <c r="H407" s="127">
        <v>50</v>
      </c>
      <c r="I407" s="128">
        <v>101298.288</v>
      </c>
      <c r="J407" s="104">
        <f t="shared" si="37"/>
        <v>19247</v>
      </c>
      <c r="K407" s="104">
        <f t="shared" si="38"/>
        <v>120545.288</v>
      </c>
      <c r="L407" s="129">
        <f t="shared" si="36"/>
        <v>6027264.4000000004</v>
      </c>
      <c r="M407" s="113"/>
      <c r="N407" s="113">
        <f t="shared" si="39"/>
        <v>0</v>
      </c>
      <c r="O407" s="113">
        <f t="shared" si="40"/>
        <v>0</v>
      </c>
      <c r="P407" s="113">
        <f t="shared" si="41"/>
        <v>0</v>
      </c>
      <c r="Q407" s="88"/>
      <c r="R407" s="88"/>
      <c r="S407" s="88"/>
      <c r="T407" s="88"/>
      <c r="U407" s="88"/>
      <c r="V407" s="88"/>
      <c r="W407" s="88"/>
      <c r="X407" s="88"/>
      <c r="Y407" s="88"/>
      <c r="Z407" s="88"/>
      <c r="AA407" s="88"/>
      <c r="AB407" s="88"/>
    </row>
    <row r="408" spans="1:28" ht="47.25" x14ac:dyDescent="0.25">
      <c r="A408" s="87"/>
      <c r="B408" s="90" t="s">
        <v>1471</v>
      </c>
      <c r="C408" s="119" t="s">
        <v>1847</v>
      </c>
      <c r="D408" s="90" t="s">
        <v>1744</v>
      </c>
      <c r="E408" s="84" t="s">
        <v>1746</v>
      </c>
      <c r="F408" s="125" t="s">
        <v>532</v>
      </c>
      <c r="G408" s="126" t="s">
        <v>2</v>
      </c>
      <c r="H408" s="127">
        <v>20</v>
      </c>
      <c r="I408" s="128">
        <v>92644.187999999995</v>
      </c>
      <c r="J408" s="104">
        <f t="shared" si="37"/>
        <v>17602</v>
      </c>
      <c r="K408" s="104">
        <f t="shared" si="38"/>
        <v>110246.18799999999</v>
      </c>
      <c r="L408" s="129">
        <f t="shared" si="36"/>
        <v>2204923.7599999998</v>
      </c>
      <c r="M408" s="113"/>
      <c r="N408" s="113">
        <f t="shared" si="39"/>
        <v>0</v>
      </c>
      <c r="O408" s="113">
        <f t="shared" si="40"/>
        <v>0</v>
      </c>
      <c r="P408" s="113">
        <f t="shared" si="41"/>
        <v>0</v>
      </c>
      <c r="Q408" s="88"/>
      <c r="R408" s="88"/>
      <c r="S408" s="88"/>
      <c r="T408" s="88"/>
      <c r="U408" s="88"/>
      <c r="V408" s="88"/>
      <c r="W408" s="88"/>
      <c r="X408" s="88"/>
      <c r="Y408" s="88"/>
      <c r="Z408" s="88"/>
      <c r="AA408" s="88"/>
      <c r="AB408" s="88"/>
    </row>
    <row r="409" spans="1:28" ht="47.25" x14ac:dyDescent="0.25">
      <c r="A409" s="87"/>
      <c r="B409" s="90" t="s">
        <v>1472</v>
      </c>
      <c r="C409" s="119" t="s">
        <v>1847</v>
      </c>
      <c r="D409" s="90" t="s">
        <v>1744</v>
      </c>
      <c r="E409" s="84" t="s">
        <v>1746</v>
      </c>
      <c r="F409" s="125" t="s">
        <v>534</v>
      </c>
      <c r="G409" s="126" t="s">
        <v>2</v>
      </c>
      <c r="H409" s="127">
        <v>40</v>
      </c>
      <c r="I409" s="128">
        <v>2114019.1800000002</v>
      </c>
      <c r="J409" s="104">
        <f t="shared" si="37"/>
        <v>401664</v>
      </c>
      <c r="K409" s="104">
        <f t="shared" si="38"/>
        <v>2515683.1800000002</v>
      </c>
      <c r="L409" s="129">
        <f t="shared" si="36"/>
        <v>100627327.2</v>
      </c>
      <c r="M409" s="113"/>
      <c r="N409" s="113">
        <f t="shared" si="39"/>
        <v>0</v>
      </c>
      <c r="O409" s="113">
        <f t="shared" si="40"/>
        <v>0</v>
      </c>
      <c r="P409" s="113">
        <f t="shared" si="41"/>
        <v>0</v>
      </c>
      <c r="Q409" s="88"/>
      <c r="R409" s="88"/>
      <c r="S409" s="88"/>
      <c r="T409" s="88"/>
      <c r="U409" s="88"/>
      <c r="V409" s="88"/>
      <c r="W409" s="88"/>
      <c r="X409" s="88"/>
      <c r="Y409" s="88"/>
      <c r="Z409" s="88"/>
      <c r="AA409" s="88"/>
      <c r="AB409" s="88"/>
    </row>
    <row r="410" spans="1:28" ht="47.25" x14ac:dyDescent="0.25">
      <c r="A410" s="87"/>
      <c r="B410" s="90" t="s">
        <v>1473</v>
      </c>
      <c r="C410" s="119" t="s">
        <v>1847</v>
      </c>
      <c r="D410" s="90" t="s">
        <v>1744</v>
      </c>
      <c r="E410" s="84" t="s">
        <v>1746</v>
      </c>
      <c r="F410" s="125" t="s">
        <v>1449</v>
      </c>
      <c r="G410" s="126" t="s">
        <v>2</v>
      </c>
      <c r="H410" s="127">
        <v>30</v>
      </c>
      <c r="I410" s="128">
        <v>466844.196</v>
      </c>
      <c r="J410" s="104">
        <f t="shared" si="37"/>
        <v>88700</v>
      </c>
      <c r="K410" s="104">
        <f t="shared" si="38"/>
        <v>555544.196</v>
      </c>
      <c r="L410" s="129">
        <f t="shared" si="36"/>
        <v>16666325.879999999</v>
      </c>
      <c r="M410" s="113"/>
      <c r="N410" s="113">
        <f t="shared" si="39"/>
        <v>0</v>
      </c>
      <c r="O410" s="113">
        <f t="shared" si="40"/>
        <v>0</v>
      </c>
      <c r="P410" s="113">
        <f t="shared" si="41"/>
        <v>0</v>
      </c>
      <c r="Q410" s="88"/>
      <c r="R410" s="88"/>
      <c r="S410" s="88"/>
      <c r="T410" s="88"/>
      <c r="U410" s="88"/>
      <c r="V410" s="88"/>
      <c r="W410" s="88"/>
      <c r="X410" s="88"/>
      <c r="Y410" s="88"/>
      <c r="Z410" s="88"/>
      <c r="AA410" s="88"/>
      <c r="AB410" s="88"/>
    </row>
    <row r="411" spans="1:28" ht="47.25" x14ac:dyDescent="0.25">
      <c r="A411" s="87"/>
      <c r="B411" s="90" t="s">
        <v>1474</v>
      </c>
      <c r="C411" s="119" t="s">
        <v>1847</v>
      </c>
      <c r="D411" s="90" t="s">
        <v>1744</v>
      </c>
      <c r="E411" s="84" t="s">
        <v>1746</v>
      </c>
      <c r="F411" s="125" t="s">
        <v>537</v>
      </c>
      <c r="G411" s="126" t="s">
        <v>2</v>
      </c>
      <c r="H411" s="127">
        <v>30</v>
      </c>
      <c r="I411" s="128">
        <v>195863.304</v>
      </c>
      <c r="J411" s="104">
        <f t="shared" si="37"/>
        <v>37214</v>
      </c>
      <c r="K411" s="104">
        <f t="shared" si="38"/>
        <v>233077.304</v>
      </c>
      <c r="L411" s="129">
        <f t="shared" si="36"/>
        <v>6992319.1200000001</v>
      </c>
      <c r="M411" s="113"/>
      <c r="N411" s="113">
        <f t="shared" si="39"/>
        <v>0</v>
      </c>
      <c r="O411" s="113">
        <f t="shared" si="40"/>
        <v>0</v>
      </c>
      <c r="P411" s="113">
        <f t="shared" si="41"/>
        <v>0</v>
      </c>
      <c r="Q411" s="88"/>
      <c r="R411" s="88"/>
      <c r="S411" s="88"/>
      <c r="T411" s="88"/>
      <c r="U411" s="88"/>
      <c r="V411" s="88"/>
      <c r="W411" s="88"/>
      <c r="X411" s="88"/>
      <c r="Y411" s="88"/>
      <c r="Z411" s="88"/>
      <c r="AA411" s="88"/>
      <c r="AB411" s="88"/>
    </row>
    <row r="412" spans="1:28" ht="47.25" x14ac:dyDescent="0.25">
      <c r="A412" s="87"/>
      <c r="B412" s="90" t="s">
        <v>1475</v>
      </c>
      <c r="C412" s="119" t="s">
        <v>1847</v>
      </c>
      <c r="D412" s="90" t="s">
        <v>1744</v>
      </c>
      <c r="E412" s="84" t="s">
        <v>1746</v>
      </c>
      <c r="F412" s="125" t="s">
        <v>539</v>
      </c>
      <c r="G412" s="126" t="s">
        <v>2</v>
      </c>
      <c r="H412" s="127">
        <v>30</v>
      </c>
      <c r="I412" s="128">
        <v>35701.847999999998</v>
      </c>
      <c r="J412" s="104">
        <f t="shared" si="37"/>
        <v>6783</v>
      </c>
      <c r="K412" s="104">
        <f t="shared" si="38"/>
        <v>42484.847999999998</v>
      </c>
      <c r="L412" s="129">
        <f t="shared" si="36"/>
        <v>1274545.44</v>
      </c>
      <c r="M412" s="113"/>
      <c r="N412" s="113">
        <f t="shared" si="39"/>
        <v>0</v>
      </c>
      <c r="O412" s="113">
        <f t="shared" si="40"/>
        <v>0</v>
      </c>
      <c r="P412" s="113">
        <f t="shared" si="41"/>
        <v>0</v>
      </c>
      <c r="Q412" s="88"/>
      <c r="R412" s="88"/>
      <c r="S412" s="88"/>
      <c r="T412" s="88"/>
      <c r="U412" s="88"/>
      <c r="V412" s="88"/>
      <c r="W412" s="88"/>
      <c r="X412" s="88"/>
      <c r="Y412" s="88"/>
      <c r="Z412" s="88"/>
      <c r="AA412" s="88"/>
      <c r="AB412" s="88"/>
    </row>
    <row r="413" spans="1:28" ht="47.25" x14ac:dyDescent="0.25">
      <c r="A413" s="87"/>
      <c r="B413" s="90" t="s">
        <v>1476</v>
      </c>
      <c r="C413" s="119" t="s">
        <v>1847</v>
      </c>
      <c r="D413" s="90" t="s">
        <v>1744</v>
      </c>
      <c r="E413" s="84" t="s">
        <v>1746</v>
      </c>
      <c r="F413" s="125" t="s">
        <v>541</v>
      </c>
      <c r="G413" s="126" t="s">
        <v>2</v>
      </c>
      <c r="H413" s="127">
        <v>24</v>
      </c>
      <c r="I413" s="128">
        <v>94557.372000000003</v>
      </c>
      <c r="J413" s="104">
        <f t="shared" si="37"/>
        <v>17966</v>
      </c>
      <c r="K413" s="104">
        <f t="shared" si="38"/>
        <v>112523.372</v>
      </c>
      <c r="L413" s="129">
        <f t="shared" si="36"/>
        <v>2700560.9280000003</v>
      </c>
      <c r="M413" s="113"/>
      <c r="N413" s="113">
        <f t="shared" si="39"/>
        <v>0</v>
      </c>
      <c r="O413" s="113">
        <f t="shared" si="40"/>
        <v>0</v>
      </c>
      <c r="P413" s="113">
        <f t="shared" si="41"/>
        <v>0</v>
      </c>
      <c r="Q413" s="88"/>
      <c r="R413" s="88"/>
      <c r="S413" s="88"/>
      <c r="T413" s="88"/>
      <c r="U413" s="88"/>
      <c r="V413" s="88"/>
      <c r="W413" s="88"/>
      <c r="X413" s="88"/>
      <c r="Y413" s="88"/>
      <c r="Z413" s="88"/>
      <c r="AA413" s="88"/>
      <c r="AB413" s="88"/>
    </row>
    <row r="414" spans="1:28" ht="47.25" x14ac:dyDescent="0.25">
      <c r="A414" s="87"/>
      <c r="B414" s="90" t="s">
        <v>1477</v>
      </c>
      <c r="C414" s="119" t="s">
        <v>1847</v>
      </c>
      <c r="D414" s="90" t="s">
        <v>1744</v>
      </c>
      <c r="E414" s="84" t="s">
        <v>1746</v>
      </c>
      <c r="F414" s="125" t="s">
        <v>543</v>
      </c>
      <c r="G414" s="126" t="s">
        <v>2</v>
      </c>
      <c r="H414" s="127">
        <v>20</v>
      </c>
      <c r="I414" s="128">
        <v>136470.516</v>
      </c>
      <c r="J414" s="104">
        <f t="shared" si="37"/>
        <v>25929</v>
      </c>
      <c r="K414" s="104">
        <f t="shared" si="38"/>
        <v>162399.516</v>
      </c>
      <c r="L414" s="129">
        <f t="shared" si="36"/>
        <v>3247990.3200000003</v>
      </c>
      <c r="M414" s="113"/>
      <c r="N414" s="113">
        <f t="shared" si="39"/>
        <v>0</v>
      </c>
      <c r="O414" s="113">
        <f t="shared" si="40"/>
        <v>0</v>
      </c>
      <c r="P414" s="113">
        <f t="shared" si="41"/>
        <v>0</v>
      </c>
      <c r="Q414" s="88"/>
      <c r="R414" s="88"/>
      <c r="S414" s="88"/>
      <c r="T414" s="88"/>
      <c r="U414" s="88"/>
      <c r="V414" s="88"/>
      <c r="W414" s="88"/>
      <c r="X414" s="88"/>
      <c r="Y414" s="88"/>
      <c r="Z414" s="88"/>
      <c r="AA414" s="88"/>
      <c r="AB414" s="88"/>
    </row>
    <row r="415" spans="1:28" ht="47.25" x14ac:dyDescent="0.25">
      <c r="A415" s="87"/>
      <c r="B415" s="90" t="s">
        <v>1478</v>
      </c>
      <c r="C415" s="119" t="s">
        <v>1847</v>
      </c>
      <c r="D415" s="90" t="s">
        <v>1744</v>
      </c>
      <c r="E415" s="84" t="s">
        <v>1746</v>
      </c>
      <c r="F415" s="125" t="s">
        <v>545</v>
      </c>
      <c r="G415" s="126" t="s">
        <v>2</v>
      </c>
      <c r="H415" s="127">
        <v>20</v>
      </c>
      <c r="I415" s="128">
        <v>112409.38800000001</v>
      </c>
      <c r="J415" s="104">
        <f t="shared" si="37"/>
        <v>21358</v>
      </c>
      <c r="K415" s="104">
        <f t="shared" si="38"/>
        <v>133767.38800000001</v>
      </c>
      <c r="L415" s="129">
        <f t="shared" si="36"/>
        <v>2675347.7600000002</v>
      </c>
      <c r="M415" s="113"/>
      <c r="N415" s="113">
        <f t="shared" si="39"/>
        <v>0</v>
      </c>
      <c r="O415" s="113">
        <f t="shared" si="40"/>
        <v>0</v>
      </c>
      <c r="P415" s="113">
        <f t="shared" si="41"/>
        <v>0</v>
      </c>
      <c r="Q415" s="88"/>
      <c r="R415" s="88"/>
      <c r="S415" s="88"/>
      <c r="T415" s="88"/>
      <c r="U415" s="88"/>
      <c r="V415" s="88"/>
      <c r="W415" s="88"/>
      <c r="X415" s="88"/>
      <c r="Y415" s="88"/>
      <c r="Z415" s="88"/>
      <c r="AA415" s="88"/>
      <c r="AB415" s="88"/>
    </row>
    <row r="416" spans="1:28" ht="47.25" x14ac:dyDescent="0.25">
      <c r="A416" s="87"/>
      <c r="B416" s="90" t="s">
        <v>1479</v>
      </c>
      <c r="C416" s="119" t="s">
        <v>1847</v>
      </c>
      <c r="D416" s="90" t="s">
        <v>1744</v>
      </c>
      <c r="E416" s="84" t="s">
        <v>1746</v>
      </c>
      <c r="F416" s="125" t="s">
        <v>547</v>
      </c>
      <c r="G416" s="126" t="s">
        <v>2</v>
      </c>
      <c r="H416" s="127">
        <v>10</v>
      </c>
      <c r="I416" s="128">
        <v>140078.484</v>
      </c>
      <c r="J416" s="104">
        <f t="shared" si="37"/>
        <v>26615</v>
      </c>
      <c r="K416" s="104">
        <f t="shared" si="38"/>
        <v>166693.484</v>
      </c>
      <c r="L416" s="129">
        <f t="shared" si="36"/>
        <v>1666934.8399999999</v>
      </c>
      <c r="M416" s="113"/>
      <c r="N416" s="113">
        <f t="shared" si="39"/>
        <v>0</v>
      </c>
      <c r="O416" s="113">
        <f t="shared" si="40"/>
        <v>0</v>
      </c>
      <c r="P416" s="113">
        <f t="shared" si="41"/>
        <v>0</v>
      </c>
      <c r="Q416" s="88"/>
      <c r="R416" s="88"/>
      <c r="S416" s="88"/>
      <c r="T416" s="88"/>
      <c r="U416" s="88"/>
      <c r="V416" s="88"/>
      <c r="W416" s="88"/>
      <c r="X416" s="88"/>
      <c r="Y416" s="88"/>
      <c r="Z416" s="88"/>
      <c r="AA416" s="88"/>
      <c r="AB416" s="88"/>
    </row>
    <row r="417" spans="1:28" ht="47.25" x14ac:dyDescent="0.25">
      <c r="A417" s="87"/>
      <c r="B417" s="90" t="s">
        <v>1480</v>
      </c>
      <c r="C417" s="119" t="s">
        <v>1847</v>
      </c>
      <c r="D417" s="90" t="s">
        <v>1744</v>
      </c>
      <c r="E417" s="84" t="s">
        <v>1746</v>
      </c>
      <c r="F417" s="125" t="s">
        <v>549</v>
      </c>
      <c r="G417" s="126" t="s">
        <v>2</v>
      </c>
      <c r="H417" s="127">
        <v>30</v>
      </c>
      <c r="I417" s="128">
        <v>49592.088000000003</v>
      </c>
      <c r="J417" s="104">
        <f t="shared" si="37"/>
        <v>9422</v>
      </c>
      <c r="K417" s="104">
        <f t="shared" si="38"/>
        <v>59014.088000000003</v>
      </c>
      <c r="L417" s="129">
        <f t="shared" si="36"/>
        <v>1770422.6400000001</v>
      </c>
      <c r="M417" s="113"/>
      <c r="N417" s="113">
        <f t="shared" si="39"/>
        <v>0</v>
      </c>
      <c r="O417" s="113">
        <f t="shared" si="40"/>
        <v>0</v>
      </c>
      <c r="P417" s="113">
        <f t="shared" si="41"/>
        <v>0</v>
      </c>
      <c r="Q417" s="88"/>
      <c r="R417" s="88"/>
      <c r="S417" s="88"/>
      <c r="T417" s="88"/>
      <c r="U417" s="88"/>
      <c r="V417" s="88"/>
      <c r="W417" s="88"/>
      <c r="X417" s="88"/>
      <c r="Y417" s="88"/>
      <c r="Z417" s="88"/>
      <c r="AA417" s="88"/>
      <c r="AB417" s="88"/>
    </row>
    <row r="418" spans="1:28" ht="47.25" x14ac:dyDescent="0.25">
      <c r="A418" s="87"/>
      <c r="B418" s="90" t="s">
        <v>1481</v>
      </c>
      <c r="C418" s="119" t="s">
        <v>1847</v>
      </c>
      <c r="D418" s="90" t="s">
        <v>1744</v>
      </c>
      <c r="E418" s="84" t="s">
        <v>1746</v>
      </c>
      <c r="F418" s="125" t="s">
        <v>551</v>
      </c>
      <c r="G418" s="126" t="s">
        <v>2</v>
      </c>
      <c r="H418" s="127">
        <v>40</v>
      </c>
      <c r="I418" s="128">
        <v>6877.4160000000002</v>
      </c>
      <c r="J418" s="104">
        <f t="shared" si="37"/>
        <v>1307</v>
      </c>
      <c r="K418" s="104">
        <f t="shared" si="38"/>
        <v>8184.4160000000002</v>
      </c>
      <c r="L418" s="129">
        <f t="shared" si="36"/>
        <v>327376.64000000001</v>
      </c>
      <c r="M418" s="113"/>
      <c r="N418" s="113">
        <f t="shared" si="39"/>
        <v>0</v>
      </c>
      <c r="O418" s="113">
        <f t="shared" si="40"/>
        <v>0</v>
      </c>
      <c r="P418" s="113">
        <f t="shared" si="41"/>
        <v>0</v>
      </c>
      <c r="Q418" s="88"/>
      <c r="R418" s="88"/>
      <c r="S418" s="88"/>
      <c r="T418" s="88"/>
      <c r="U418" s="88"/>
      <c r="V418" s="88"/>
      <c r="W418" s="88"/>
      <c r="X418" s="88"/>
      <c r="Y418" s="88"/>
      <c r="Z418" s="88"/>
      <c r="AA418" s="88"/>
      <c r="AB418" s="88"/>
    </row>
    <row r="419" spans="1:28" ht="47.25" x14ac:dyDescent="0.25">
      <c r="A419" s="87"/>
      <c r="B419" s="90" t="s">
        <v>1482</v>
      </c>
      <c r="C419" s="119" t="s">
        <v>1847</v>
      </c>
      <c r="D419" s="90" t="s">
        <v>1744</v>
      </c>
      <c r="E419" s="84" t="s">
        <v>1746</v>
      </c>
      <c r="F419" s="125" t="s">
        <v>553</v>
      </c>
      <c r="G419" s="126" t="s">
        <v>2</v>
      </c>
      <c r="H419" s="127">
        <v>50</v>
      </c>
      <c r="I419" s="128">
        <v>12257.7</v>
      </c>
      <c r="J419" s="104">
        <f t="shared" si="37"/>
        <v>2329</v>
      </c>
      <c r="K419" s="104">
        <f t="shared" si="38"/>
        <v>14586.7</v>
      </c>
      <c r="L419" s="129">
        <f t="shared" si="36"/>
        <v>729335</v>
      </c>
      <c r="M419" s="113"/>
      <c r="N419" s="113">
        <f t="shared" si="39"/>
        <v>0</v>
      </c>
      <c r="O419" s="113">
        <f t="shared" si="40"/>
        <v>0</v>
      </c>
      <c r="P419" s="113">
        <f t="shared" si="41"/>
        <v>0</v>
      </c>
      <c r="Q419" s="88"/>
      <c r="R419" s="88"/>
      <c r="S419" s="88"/>
      <c r="T419" s="88"/>
      <c r="U419" s="88"/>
      <c r="V419" s="88"/>
      <c r="W419" s="88"/>
      <c r="X419" s="88"/>
      <c r="Y419" s="88"/>
      <c r="Z419" s="88"/>
      <c r="AA419" s="88"/>
      <c r="AB419" s="88"/>
    </row>
    <row r="420" spans="1:28" ht="47.25" x14ac:dyDescent="0.25">
      <c r="A420" s="87"/>
      <c r="B420" s="90" t="s">
        <v>1483</v>
      </c>
      <c r="C420" s="119" t="s">
        <v>1847</v>
      </c>
      <c r="D420" s="90" t="s">
        <v>1744</v>
      </c>
      <c r="E420" s="84" t="s">
        <v>1746</v>
      </c>
      <c r="F420" s="125" t="s">
        <v>555</v>
      </c>
      <c r="G420" s="126" t="s">
        <v>2</v>
      </c>
      <c r="H420" s="127">
        <v>10</v>
      </c>
      <c r="I420" s="128">
        <v>127708.308</v>
      </c>
      <c r="J420" s="104">
        <f t="shared" si="37"/>
        <v>24265</v>
      </c>
      <c r="K420" s="104">
        <f t="shared" si="38"/>
        <v>151973.30800000002</v>
      </c>
      <c r="L420" s="129">
        <f t="shared" si="36"/>
        <v>1519733.08</v>
      </c>
      <c r="M420" s="113"/>
      <c r="N420" s="113">
        <f t="shared" si="39"/>
        <v>0</v>
      </c>
      <c r="O420" s="113">
        <f t="shared" si="40"/>
        <v>0</v>
      </c>
      <c r="P420" s="113">
        <f t="shared" si="41"/>
        <v>0</v>
      </c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</row>
    <row r="421" spans="1:28" ht="47.25" x14ac:dyDescent="0.25">
      <c r="A421" s="87"/>
      <c r="B421" s="90" t="s">
        <v>1484</v>
      </c>
      <c r="C421" s="119" t="s">
        <v>1847</v>
      </c>
      <c r="D421" s="90" t="s">
        <v>1744</v>
      </c>
      <c r="E421" s="84" t="s">
        <v>1746</v>
      </c>
      <c r="F421" s="125" t="s">
        <v>557</v>
      </c>
      <c r="G421" s="126" t="s">
        <v>2</v>
      </c>
      <c r="H421" s="127">
        <v>25</v>
      </c>
      <c r="I421" s="128">
        <v>26072.592000000001</v>
      </c>
      <c r="J421" s="104">
        <f t="shared" si="37"/>
        <v>4954</v>
      </c>
      <c r="K421" s="104">
        <f t="shared" si="38"/>
        <v>31026.592000000001</v>
      </c>
      <c r="L421" s="129">
        <f t="shared" si="36"/>
        <v>775664.8</v>
      </c>
      <c r="M421" s="113"/>
      <c r="N421" s="113">
        <f t="shared" si="39"/>
        <v>0</v>
      </c>
      <c r="O421" s="113">
        <f t="shared" si="40"/>
        <v>0</v>
      </c>
      <c r="P421" s="113">
        <f t="shared" si="41"/>
        <v>0</v>
      </c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</row>
    <row r="422" spans="1:28" ht="47.25" x14ac:dyDescent="0.25">
      <c r="A422" s="87"/>
      <c r="B422" s="90" t="s">
        <v>1485</v>
      </c>
      <c r="C422" s="119" t="s">
        <v>1847</v>
      </c>
      <c r="D422" s="90" t="s">
        <v>1744</v>
      </c>
      <c r="E422" s="84" t="s">
        <v>1746</v>
      </c>
      <c r="F422" s="125" t="s">
        <v>559</v>
      </c>
      <c r="G422" s="126" t="s">
        <v>2</v>
      </c>
      <c r="H422" s="127">
        <v>50</v>
      </c>
      <c r="I422" s="128">
        <v>31265.052</v>
      </c>
      <c r="J422" s="104">
        <f t="shared" si="37"/>
        <v>5940</v>
      </c>
      <c r="K422" s="104">
        <f t="shared" si="38"/>
        <v>37205.051999999996</v>
      </c>
      <c r="L422" s="129">
        <f t="shared" si="36"/>
        <v>1860252.5999999999</v>
      </c>
      <c r="M422" s="113"/>
      <c r="N422" s="113">
        <f t="shared" si="39"/>
        <v>0</v>
      </c>
      <c r="O422" s="113">
        <f t="shared" si="40"/>
        <v>0</v>
      </c>
      <c r="P422" s="113">
        <f t="shared" si="41"/>
        <v>0</v>
      </c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</row>
    <row r="423" spans="1:28" ht="47.25" x14ac:dyDescent="0.25">
      <c r="A423" s="87"/>
      <c r="B423" s="90" t="s">
        <v>1486</v>
      </c>
      <c r="C423" s="119" t="s">
        <v>1847</v>
      </c>
      <c r="D423" s="90" t="s">
        <v>1744</v>
      </c>
      <c r="E423" s="84" t="s">
        <v>1746</v>
      </c>
      <c r="F423" s="125" t="s">
        <v>561</v>
      </c>
      <c r="G423" s="126" t="s">
        <v>2</v>
      </c>
      <c r="H423" s="127">
        <v>30</v>
      </c>
      <c r="I423" s="128">
        <v>47239.92</v>
      </c>
      <c r="J423" s="104">
        <f t="shared" si="37"/>
        <v>8976</v>
      </c>
      <c r="K423" s="104">
        <f t="shared" si="38"/>
        <v>56215.92</v>
      </c>
      <c r="L423" s="129">
        <f t="shared" si="36"/>
        <v>1686477.5999999999</v>
      </c>
      <c r="M423" s="113"/>
      <c r="N423" s="113">
        <f t="shared" si="39"/>
        <v>0</v>
      </c>
      <c r="O423" s="113">
        <f t="shared" si="40"/>
        <v>0</v>
      </c>
      <c r="P423" s="113">
        <f t="shared" si="41"/>
        <v>0</v>
      </c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</row>
    <row r="424" spans="1:28" ht="47.25" x14ac:dyDescent="0.25">
      <c r="A424" s="87"/>
      <c r="B424" s="90" t="s">
        <v>1487</v>
      </c>
      <c r="C424" s="119" t="s">
        <v>1847</v>
      </c>
      <c r="D424" s="90" t="s">
        <v>1744</v>
      </c>
      <c r="E424" s="84" t="s">
        <v>1746</v>
      </c>
      <c r="F424" s="125" t="s">
        <v>563</v>
      </c>
      <c r="G424" s="126" t="s">
        <v>2</v>
      </c>
      <c r="H424" s="127">
        <v>12</v>
      </c>
      <c r="I424" s="128">
        <v>278474.196</v>
      </c>
      <c r="J424" s="104">
        <f t="shared" si="37"/>
        <v>52910</v>
      </c>
      <c r="K424" s="104">
        <f t="shared" si="38"/>
        <v>331384.196</v>
      </c>
      <c r="L424" s="129">
        <f t="shared" si="36"/>
        <v>3976610.352</v>
      </c>
      <c r="M424" s="113"/>
      <c r="N424" s="113">
        <f t="shared" si="39"/>
        <v>0</v>
      </c>
      <c r="O424" s="113">
        <f t="shared" si="40"/>
        <v>0</v>
      </c>
      <c r="P424" s="113">
        <f t="shared" si="41"/>
        <v>0</v>
      </c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</row>
    <row r="425" spans="1:28" ht="47.25" x14ac:dyDescent="0.25">
      <c r="A425" s="87"/>
      <c r="B425" s="90" t="s">
        <v>1488</v>
      </c>
      <c r="C425" s="119" t="s">
        <v>1847</v>
      </c>
      <c r="D425" s="90" t="s">
        <v>1744</v>
      </c>
      <c r="E425" s="84" t="s">
        <v>1746</v>
      </c>
      <c r="F425" s="125" t="s">
        <v>565</v>
      </c>
      <c r="G425" s="126" t="s">
        <v>2</v>
      </c>
      <c r="H425" s="127">
        <v>40</v>
      </c>
      <c r="I425" s="128">
        <v>167666.772</v>
      </c>
      <c r="J425" s="104">
        <f t="shared" si="37"/>
        <v>31857</v>
      </c>
      <c r="K425" s="104">
        <f t="shared" si="38"/>
        <v>199523.772</v>
      </c>
      <c r="L425" s="129">
        <f t="shared" si="36"/>
        <v>7980950.8799999999</v>
      </c>
      <c r="M425" s="113"/>
      <c r="N425" s="113">
        <f t="shared" si="39"/>
        <v>0</v>
      </c>
      <c r="O425" s="113">
        <f t="shared" si="40"/>
        <v>0</v>
      </c>
      <c r="P425" s="113">
        <f t="shared" si="41"/>
        <v>0</v>
      </c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</row>
    <row r="426" spans="1:28" ht="47.25" x14ac:dyDescent="0.25">
      <c r="A426" s="87"/>
      <c r="B426" s="90" t="s">
        <v>1489</v>
      </c>
      <c r="C426" s="119" t="s">
        <v>1847</v>
      </c>
      <c r="D426" s="90" t="s">
        <v>1744</v>
      </c>
      <c r="E426" s="84" t="s">
        <v>1746</v>
      </c>
      <c r="F426" s="125" t="s">
        <v>567</v>
      </c>
      <c r="G426" s="126" t="s">
        <v>20</v>
      </c>
      <c r="H426" s="127">
        <v>24</v>
      </c>
      <c r="I426" s="128">
        <v>16447.704000000002</v>
      </c>
      <c r="J426" s="104">
        <f t="shared" si="37"/>
        <v>3125</v>
      </c>
      <c r="K426" s="104">
        <f t="shared" si="38"/>
        <v>19572.704000000002</v>
      </c>
      <c r="L426" s="129">
        <f t="shared" si="36"/>
        <v>469744.89600000007</v>
      </c>
      <c r="M426" s="113"/>
      <c r="N426" s="113">
        <f t="shared" si="39"/>
        <v>0</v>
      </c>
      <c r="O426" s="113">
        <f t="shared" si="40"/>
        <v>0</v>
      </c>
      <c r="P426" s="113">
        <f t="shared" si="41"/>
        <v>0</v>
      </c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</row>
    <row r="427" spans="1:28" ht="47.25" x14ac:dyDescent="0.25">
      <c r="A427" s="87"/>
      <c r="B427" s="90" t="s">
        <v>1490</v>
      </c>
      <c r="C427" s="119" t="s">
        <v>1847</v>
      </c>
      <c r="D427" s="90" t="s">
        <v>1744</v>
      </c>
      <c r="E427" s="84" t="s">
        <v>1746</v>
      </c>
      <c r="F427" s="125" t="s">
        <v>569</v>
      </c>
      <c r="G427" s="126" t="s">
        <v>20</v>
      </c>
      <c r="H427" s="127">
        <v>24</v>
      </c>
      <c r="I427" s="128">
        <v>20922.72</v>
      </c>
      <c r="J427" s="104">
        <f t="shared" si="37"/>
        <v>3975</v>
      </c>
      <c r="K427" s="104">
        <f t="shared" si="38"/>
        <v>24897.72</v>
      </c>
      <c r="L427" s="129">
        <f t="shared" si="36"/>
        <v>597545.28</v>
      </c>
      <c r="M427" s="113"/>
      <c r="N427" s="113">
        <f t="shared" si="39"/>
        <v>0</v>
      </c>
      <c r="O427" s="113">
        <f t="shared" si="40"/>
        <v>0</v>
      </c>
      <c r="P427" s="113">
        <f t="shared" si="41"/>
        <v>0</v>
      </c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</row>
    <row r="428" spans="1:28" ht="47.25" x14ac:dyDescent="0.25">
      <c r="A428" s="87"/>
      <c r="B428" s="90" t="s">
        <v>1491</v>
      </c>
      <c r="C428" s="119" t="s">
        <v>1847</v>
      </c>
      <c r="D428" s="90" t="s">
        <v>1744</v>
      </c>
      <c r="E428" s="84" t="s">
        <v>1746</v>
      </c>
      <c r="F428" s="125" t="s">
        <v>571</v>
      </c>
      <c r="G428" s="126" t="s">
        <v>20</v>
      </c>
      <c r="H428" s="127">
        <v>24</v>
      </c>
      <c r="I428" s="128">
        <v>26130.468000000001</v>
      </c>
      <c r="J428" s="104">
        <f t="shared" si="37"/>
        <v>4965</v>
      </c>
      <c r="K428" s="104">
        <f t="shared" si="38"/>
        <v>31095.468000000001</v>
      </c>
      <c r="L428" s="129">
        <f t="shared" si="36"/>
        <v>746291.23200000008</v>
      </c>
      <c r="M428" s="113"/>
      <c r="N428" s="113">
        <f t="shared" si="39"/>
        <v>0</v>
      </c>
      <c r="O428" s="113">
        <f t="shared" si="40"/>
        <v>0</v>
      </c>
      <c r="P428" s="113">
        <f t="shared" si="41"/>
        <v>0</v>
      </c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</row>
    <row r="429" spans="1:28" ht="47.25" x14ac:dyDescent="0.25">
      <c r="A429" s="87"/>
      <c r="B429" s="90" t="s">
        <v>1492</v>
      </c>
      <c r="C429" s="119" t="s">
        <v>1847</v>
      </c>
      <c r="D429" s="90" t="s">
        <v>1744</v>
      </c>
      <c r="E429" s="84" t="s">
        <v>1746</v>
      </c>
      <c r="F429" s="125" t="s">
        <v>573</v>
      </c>
      <c r="G429" s="126" t="s">
        <v>20</v>
      </c>
      <c r="H429" s="127">
        <v>24</v>
      </c>
      <c r="I429" s="128">
        <v>40315.548000000003</v>
      </c>
      <c r="J429" s="104">
        <f t="shared" si="37"/>
        <v>7660</v>
      </c>
      <c r="K429" s="104">
        <f t="shared" si="38"/>
        <v>47975.548000000003</v>
      </c>
      <c r="L429" s="129">
        <f t="shared" si="36"/>
        <v>1151413.152</v>
      </c>
      <c r="M429" s="113"/>
      <c r="N429" s="113">
        <f t="shared" si="39"/>
        <v>0</v>
      </c>
      <c r="O429" s="113">
        <f t="shared" si="40"/>
        <v>0</v>
      </c>
      <c r="P429" s="113">
        <f t="shared" si="41"/>
        <v>0</v>
      </c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</row>
    <row r="430" spans="1:28" ht="47.25" x14ac:dyDescent="0.25">
      <c r="A430" s="87"/>
      <c r="B430" s="90" t="s">
        <v>1493</v>
      </c>
      <c r="C430" s="119" t="s">
        <v>1847</v>
      </c>
      <c r="D430" s="90" t="s">
        <v>1744</v>
      </c>
      <c r="E430" s="84" t="s">
        <v>1746</v>
      </c>
      <c r="F430" s="125" t="s">
        <v>575</v>
      </c>
      <c r="G430" s="126" t="s">
        <v>20</v>
      </c>
      <c r="H430" s="127">
        <v>13</v>
      </c>
      <c r="I430" s="128">
        <v>49096.32</v>
      </c>
      <c r="J430" s="104">
        <f t="shared" si="37"/>
        <v>9328</v>
      </c>
      <c r="K430" s="104">
        <f t="shared" si="38"/>
        <v>58424.32</v>
      </c>
      <c r="L430" s="129">
        <f t="shared" si="36"/>
        <v>759516.16000000003</v>
      </c>
      <c r="M430" s="113"/>
      <c r="N430" s="113">
        <f t="shared" si="39"/>
        <v>0</v>
      </c>
      <c r="O430" s="113">
        <f t="shared" si="40"/>
        <v>0</v>
      </c>
      <c r="P430" s="113">
        <f t="shared" si="41"/>
        <v>0</v>
      </c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</row>
    <row r="431" spans="1:28" ht="47.25" x14ac:dyDescent="0.25">
      <c r="A431" s="87"/>
      <c r="B431" s="90" t="s">
        <v>1494</v>
      </c>
      <c r="C431" s="119" t="s">
        <v>1847</v>
      </c>
      <c r="D431" s="90" t="s">
        <v>1744</v>
      </c>
      <c r="E431" s="84" t="s">
        <v>1746</v>
      </c>
      <c r="F431" s="125" t="s">
        <v>577</v>
      </c>
      <c r="G431" s="126" t="s">
        <v>20</v>
      </c>
      <c r="H431" s="127">
        <v>30</v>
      </c>
      <c r="I431" s="128">
        <v>25825.8</v>
      </c>
      <c r="J431" s="104">
        <f t="shared" si="37"/>
        <v>4907</v>
      </c>
      <c r="K431" s="104">
        <f t="shared" si="38"/>
        <v>30732.799999999999</v>
      </c>
      <c r="L431" s="129">
        <f t="shared" si="36"/>
        <v>921984</v>
      </c>
      <c r="M431" s="113"/>
      <c r="N431" s="113">
        <f t="shared" si="39"/>
        <v>0</v>
      </c>
      <c r="O431" s="113">
        <f t="shared" si="40"/>
        <v>0</v>
      </c>
      <c r="P431" s="113">
        <f t="shared" si="41"/>
        <v>0</v>
      </c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</row>
    <row r="432" spans="1:28" ht="47.25" x14ac:dyDescent="0.25">
      <c r="A432" s="87"/>
      <c r="B432" s="90" t="s">
        <v>1495</v>
      </c>
      <c r="C432" s="119" t="s">
        <v>1847</v>
      </c>
      <c r="D432" s="90" t="s">
        <v>1744</v>
      </c>
      <c r="E432" s="84" t="s">
        <v>1746</v>
      </c>
      <c r="F432" s="125" t="s">
        <v>579</v>
      </c>
      <c r="G432" s="126" t="s">
        <v>20</v>
      </c>
      <c r="H432" s="127">
        <v>60</v>
      </c>
      <c r="I432" s="128">
        <v>33186.972000000002</v>
      </c>
      <c r="J432" s="104">
        <f t="shared" si="37"/>
        <v>6306</v>
      </c>
      <c r="K432" s="104">
        <f t="shared" si="38"/>
        <v>39492.972000000002</v>
      </c>
      <c r="L432" s="129">
        <f t="shared" si="36"/>
        <v>2369578.3200000003</v>
      </c>
      <c r="M432" s="113"/>
      <c r="N432" s="113">
        <f t="shared" si="39"/>
        <v>0</v>
      </c>
      <c r="O432" s="113">
        <f t="shared" si="40"/>
        <v>0</v>
      </c>
      <c r="P432" s="113">
        <f t="shared" si="41"/>
        <v>0</v>
      </c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</row>
    <row r="433" spans="1:28" ht="47.25" x14ac:dyDescent="0.25">
      <c r="A433" s="87"/>
      <c r="B433" s="90" t="s">
        <v>1496</v>
      </c>
      <c r="C433" s="119" t="s">
        <v>1847</v>
      </c>
      <c r="D433" s="90" t="s">
        <v>1744</v>
      </c>
      <c r="E433" s="84" t="s">
        <v>1746</v>
      </c>
      <c r="F433" s="125" t="s">
        <v>581</v>
      </c>
      <c r="G433" s="126" t="s">
        <v>20</v>
      </c>
      <c r="H433" s="127">
        <v>60</v>
      </c>
      <c r="I433" s="128">
        <v>44410.548000000003</v>
      </c>
      <c r="J433" s="104">
        <f t="shared" si="37"/>
        <v>8438</v>
      </c>
      <c r="K433" s="104">
        <f t="shared" si="38"/>
        <v>52848.548000000003</v>
      </c>
      <c r="L433" s="129">
        <f t="shared" si="36"/>
        <v>3170912.8800000004</v>
      </c>
      <c r="M433" s="113"/>
      <c r="N433" s="113">
        <f t="shared" si="39"/>
        <v>0</v>
      </c>
      <c r="O433" s="113">
        <f t="shared" si="40"/>
        <v>0</v>
      </c>
      <c r="P433" s="113">
        <f t="shared" si="41"/>
        <v>0</v>
      </c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</row>
    <row r="434" spans="1:28" ht="47.25" x14ac:dyDescent="0.25">
      <c r="A434" s="87"/>
      <c r="B434" s="90" t="s">
        <v>1497</v>
      </c>
      <c r="C434" s="119" t="s">
        <v>1847</v>
      </c>
      <c r="D434" s="90" t="s">
        <v>1744</v>
      </c>
      <c r="E434" s="84" t="s">
        <v>1746</v>
      </c>
      <c r="F434" s="125" t="s">
        <v>583</v>
      </c>
      <c r="G434" s="126" t="s">
        <v>20</v>
      </c>
      <c r="H434" s="127">
        <v>40</v>
      </c>
      <c r="I434" s="128">
        <v>88536.084000000003</v>
      </c>
      <c r="J434" s="104">
        <f t="shared" si="37"/>
        <v>16822</v>
      </c>
      <c r="K434" s="104">
        <f t="shared" si="38"/>
        <v>105358.084</v>
      </c>
      <c r="L434" s="129">
        <f t="shared" si="36"/>
        <v>4214323.3600000003</v>
      </c>
      <c r="M434" s="113"/>
      <c r="N434" s="113">
        <f t="shared" si="39"/>
        <v>0</v>
      </c>
      <c r="O434" s="113">
        <f t="shared" si="40"/>
        <v>0</v>
      </c>
      <c r="P434" s="113">
        <f t="shared" si="41"/>
        <v>0</v>
      </c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</row>
    <row r="435" spans="1:28" ht="47.25" x14ac:dyDescent="0.25">
      <c r="A435" s="87"/>
      <c r="B435" s="90" t="s">
        <v>1498</v>
      </c>
      <c r="C435" s="119" t="s">
        <v>1847</v>
      </c>
      <c r="D435" s="90" t="s">
        <v>1744</v>
      </c>
      <c r="E435" s="84" t="s">
        <v>1746</v>
      </c>
      <c r="F435" s="125" t="s">
        <v>585</v>
      </c>
      <c r="G435" s="126" t="s">
        <v>2</v>
      </c>
      <c r="H435" s="127">
        <v>30</v>
      </c>
      <c r="I435" s="128">
        <v>6877.4160000000002</v>
      </c>
      <c r="J435" s="104">
        <f t="shared" si="37"/>
        <v>1307</v>
      </c>
      <c r="K435" s="104">
        <f t="shared" si="38"/>
        <v>8184.4160000000002</v>
      </c>
      <c r="L435" s="129">
        <f t="shared" si="36"/>
        <v>245532.48</v>
      </c>
      <c r="M435" s="113"/>
      <c r="N435" s="113">
        <f t="shared" si="39"/>
        <v>0</v>
      </c>
      <c r="O435" s="113">
        <f t="shared" si="40"/>
        <v>0</v>
      </c>
      <c r="P435" s="113">
        <f t="shared" si="41"/>
        <v>0</v>
      </c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</row>
    <row r="436" spans="1:28" ht="47.25" x14ac:dyDescent="0.25">
      <c r="A436" s="87"/>
      <c r="B436" s="90" t="s">
        <v>1499</v>
      </c>
      <c r="C436" s="119" t="s">
        <v>1847</v>
      </c>
      <c r="D436" s="90" t="s">
        <v>1744</v>
      </c>
      <c r="E436" s="84" t="s">
        <v>1746</v>
      </c>
      <c r="F436" s="125" t="s">
        <v>587</v>
      </c>
      <c r="G436" s="126" t="s">
        <v>2</v>
      </c>
      <c r="H436" s="127">
        <v>50</v>
      </c>
      <c r="I436" s="128">
        <v>6877.4160000000002</v>
      </c>
      <c r="J436" s="104">
        <f t="shared" si="37"/>
        <v>1307</v>
      </c>
      <c r="K436" s="104">
        <f t="shared" si="38"/>
        <v>8184.4160000000002</v>
      </c>
      <c r="L436" s="129">
        <f t="shared" si="36"/>
        <v>409220.8</v>
      </c>
      <c r="M436" s="113"/>
      <c r="N436" s="113">
        <f t="shared" si="39"/>
        <v>0</v>
      </c>
      <c r="O436" s="113">
        <f t="shared" si="40"/>
        <v>0</v>
      </c>
      <c r="P436" s="113">
        <f t="shared" si="41"/>
        <v>0</v>
      </c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</row>
    <row r="437" spans="1:28" ht="47.25" x14ac:dyDescent="0.25">
      <c r="A437" s="87"/>
      <c r="B437" s="90" t="s">
        <v>1500</v>
      </c>
      <c r="C437" s="119" t="s">
        <v>1847</v>
      </c>
      <c r="D437" s="90" t="s">
        <v>1744</v>
      </c>
      <c r="E437" s="84" t="s">
        <v>1746</v>
      </c>
      <c r="F437" s="125" t="s">
        <v>589</v>
      </c>
      <c r="G437" s="126" t="s">
        <v>2</v>
      </c>
      <c r="H437" s="127">
        <v>40</v>
      </c>
      <c r="I437" s="128">
        <v>10333.596</v>
      </c>
      <c r="J437" s="104">
        <f t="shared" si="37"/>
        <v>1963</v>
      </c>
      <c r="K437" s="104">
        <f t="shared" si="38"/>
        <v>12296.596</v>
      </c>
      <c r="L437" s="129">
        <f t="shared" si="36"/>
        <v>491863.83999999997</v>
      </c>
      <c r="M437" s="113"/>
      <c r="N437" s="113">
        <f t="shared" si="39"/>
        <v>0</v>
      </c>
      <c r="O437" s="113">
        <f t="shared" si="40"/>
        <v>0</v>
      </c>
      <c r="P437" s="113">
        <f t="shared" si="41"/>
        <v>0</v>
      </c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</row>
    <row r="438" spans="1:28" ht="47.25" x14ac:dyDescent="0.25">
      <c r="A438" s="87"/>
      <c r="B438" s="90" t="s">
        <v>1501</v>
      </c>
      <c r="C438" s="119" t="s">
        <v>1847</v>
      </c>
      <c r="D438" s="90" t="s">
        <v>1744</v>
      </c>
      <c r="E438" s="84" t="s">
        <v>1746</v>
      </c>
      <c r="F438" s="125" t="s">
        <v>591</v>
      </c>
      <c r="G438" s="126" t="s">
        <v>2</v>
      </c>
      <c r="H438" s="127">
        <v>40</v>
      </c>
      <c r="I438" s="128">
        <v>12099.36</v>
      </c>
      <c r="J438" s="104">
        <f t="shared" si="37"/>
        <v>2299</v>
      </c>
      <c r="K438" s="104">
        <f t="shared" si="38"/>
        <v>14398.36</v>
      </c>
      <c r="L438" s="129">
        <f t="shared" si="36"/>
        <v>575934.4</v>
      </c>
      <c r="M438" s="113"/>
      <c r="N438" s="113">
        <f t="shared" si="39"/>
        <v>0</v>
      </c>
      <c r="O438" s="113">
        <f t="shared" si="40"/>
        <v>0</v>
      </c>
      <c r="P438" s="113">
        <f t="shared" si="41"/>
        <v>0</v>
      </c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</row>
    <row r="439" spans="1:28" ht="47.25" x14ac:dyDescent="0.25">
      <c r="A439" s="87"/>
      <c r="B439" s="90" t="s">
        <v>1502</v>
      </c>
      <c r="C439" s="119" t="s">
        <v>1847</v>
      </c>
      <c r="D439" s="90" t="s">
        <v>1744</v>
      </c>
      <c r="E439" s="84" t="s">
        <v>1746</v>
      </c>
      <c r="F439" s="125" t="s">
        <v>593</v>
      </c>
      <c r="G439" s="126" t="s">
        <v>2</v>
      </c>
      <c r="H439" s="127">
        <v>40</v>
      </c>
      <c r="I439" s="128">
        <v>15955.212</v>
      </c>
      <c r="J439" s="104">
        <f t="shared" si="37"/>
        <v>3031</v>
      </c>
      <c r="K439" s="104">
        <f t="shared" si="38"/>
        <v>18986.212</v>
      </c>
      <c r="L439" s="129">
        <f t="shared" si="36"/>
        <v>759448.48</v>
      </c>
      <c r="M439" s="113"/>
      <c r="N439" s="113">
        <f t="shared" si="39"/>
        <v>0</v>
      </c>
      <c r="O439" s="113">
        <f t="shared" si="40"/>
        <v>0</v>
      </c>
      <c r="P439" s="113">
        <f t="shared" si="41"/>
        <v>0</v>
      </c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</row>
    <row r="440" spans="1:28" ht="47.25" x14ac:dyDescent="0.25">
      <c r="A440" s="87"/>
      <c r="B440" s="90" t="s">
        <v>1503</v>
      </c>
      <c r="C440" s="119" t="s">
        <v>1847</v>
      </c>
      <c r="D440" s="90" t="s">
        <v>1744</v>
      </c>
      <c r="E440" s="84" t="s">
        <v>1746</v>
      </c>
      <c r="F440" s="125" t="s">
        <v>595</v>
      </c>
      <c r="G440" s="126" t="s">
        <v>2</v>
      </c>
      <c r="H440" s="127">
        <v>30</v>
      </c>
      <c r="I440" s="128">
        <v>48343.932000000001</v>
      </c>
      <c r="J440" s="104">
        <f t="shared" si="37"/>
        <v>9185</v>
      </c>
      <c r="K440" s="104">
        <f t="shared" si="38"/>
        <v>57528.932000000001</v>
      </c>
      <c r="L440" s="129">
        <f t="shared" si="36"/>
        <v>1725867.96</v>
      </c>
      <c r="M440" s="113"/>
      <c r="N440" s="113">
        <f t="shared" si="39"/>
        <v>0</v>
      </c>
      <c r="O440" s="113">
        <f t="shared" si="40"/>
        <v>0</v>
      </c>
      <c r="P440" s="113">
        <f t="shared" si="41"/>
        <v>0</v>
      </c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</row>
    <row r="441" spans="1:28" ht="47.25" x14ac:dyDescent="0.25">
      <c r="A441" s="87"/>
      <c r="B441" s="90" t="s">
        <v>1504</v>
      </c>
      <c r="C441" s="119" t="s">
        <v>1847</v>
      </c>
      <c r="D441" s="90" t="s">
        <v>1744</v>
      </c>
      <c r="E441" s="84" t="s">
        <v>1746</v>
      </c>
      <c r="F441" s="125" t="s">
        <v>597</v>
      </c>
      <c r="G441" s="126" t="s">
        <v>2</v>
      </c>
      <c r="H441" s="127">
        <v>40</v>
      </c>
      <c r="I441" s="128">
        <v>75735.66</v>
      </c>
      <c r="J441" s="104">
        <f t="shared" si="37"/>
        <v>14390</v>
      </c>
      <c r="K441" s="104">
        <f t="shared" si="38"/>
        <v>90125.66</v>
      </c>
      <c r="L441" s="129">
        <f t="shared" si="36"/>
        <v>3605026.4000000004</v>
      </c>
      <c r="M441" s="113"/>
      <c r="N441" s="113">
        <f t="shared" si="39"/>
        <v>0</v>
      </c>
      <c r="O441" s="113">
        <f t="shared" si="40"/>
        <v>0</v>
      </c>
      <c r="P441" s="113">
        <f t="shared" si="41"/>
        <v>0</v>
      </c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</row>
    <row r="442" spans="1:28" ht="47.25" x14ac:dyDescent="0.25">
      <c r="A442" s="87"/>
      <c r="B442" s="90" t="s">
        <v>1505</v>
      </c>
      <c r="C442" s="119" t="s">
        <v>1847</v>
      </c>
      <c r="D442" s="90" t="s">
        <v>1744</v>
      </c>
      <c r="E442" s="84" t="s">
        <v>1746</v>
      </c>
      <c r="F442" s="125" t="s">
        <v>599</v>
      </c>
      <c r="G442" s="126" t="s">
        <v>2</v>
      </c>
      <c r="H442" s="127">
        <v>30</v>
      </c>
      <c r="I442" s="128">
        <v>45090.864000000001</v>
      </c>
      <c r="J442" s="104">
        <f t="shared" si="37"/>
        <v>8567</v>
      </c>
      <c r="K442" s="104">
        <f t="shared" si="38"/>
        <v>53657.864000000001</v>
      </c>
      <c r="L442" s="129">
        <f t="shared" si="36"/>
        <v>1609735.92</v>
      </c>
      <c r="M442" s="113"/>
      <c r="N442" s="113">
        <f t="shared" si="39"/>
        <v>0</v>
      </c>
      <c r="O442" s="113">
        <f t="shared" si="40"/>
        <v>0</v>
      </c>
      <c r="P442" s="113">
        <f t="shared" si="41"/>
        <v>0</v>
      </c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</row>
    <row r="443" spans="1:28" ht="47.25" x14ac:dyDescent="0.25">
      <c r="A443" s="87"/>
      <c r="B443" s="90" t="s">
        <v>1506</v>
      </c>
      <c r="C443" s="119" t="s">
        <v>1847</v>
      </c>
      <c r="D443" s="90" t="s">
        <v>1744</v>
      </c>
      <c r="E443" s="84" t="s">
        <v>1746</v>
      </c>
      <c r="F443" s="125" t="s">
        <v>601</v>
      </c>
      <c r="G443" s="126" t="s">
        <v>2</v>
      </c>
      <c r="H443" s="127">
        <v>25</v>
      </c>
      <c r="I443" s="128">
        <v>161147.53200000001</v>
      </c>
      <c r="J443" s="104">
        <f t="shared" si="37"/>
        <v>30618</v>
      </c>
      <c r="K443" s="104">
        <f t="shared" si="38"/>
        <v>191765.53200000001</v>
      </c>
      <c r="L443" s="129">
        <f t="shared" si="36"/>
        <v>4794138.3</v>
      </c>
      <c r="M443" s="113"/>
      <c r="N443" s="113">
        <f t="shared" si="39"/>
        <v>0</v>
      </c>
      <c r="O443" s="113">
        <f t="shared" si="40"/>
        <v>0</v>
      </c>
      <c r="P443" s="113">
        <f t="shared" si="41"/>
        <v>0</v>
      </c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</row>
    <row r="444" spans="1:28" ht="47.25" x14ac:dyDescent="0.25">
      <c r="A444" s="87"/>
      <c r="B444" s="90" t="s">
        <v>1507</v>
      </c>
      <c r="C444" s="119" t="s">
        <v>1847</v>
      </c>
      <c r="D444" s="90" t="s">
        <v>1744</v>
      </c>
      <c r="E444" s="84" t="s">
        <v>1746</v>
      </c>
      <c r="F444" s="125" t="s">
        <v>603</v>
      </c>
      <c r="G444" s="126" t="s">
        <v>2</v>
      </c>
      <c r="H444" s="127">
        <v>35</v>
      </c>
      <c r="I444" s="128">
        <v>496371.87599999999</v>
      </c>
      <c r="J444" s="104">
        <f t="shared" si="37"/>
        <v>94311</v>
      </c>
      <c r="K444" s="104">
        <f t="shared" si="38"/>
        <v>590682.87599999993</v>
      </c>
      <c r="L444" s="129">
        <f t="shared" si="36"/>
        <v>20673900.659999996</v>
      </c>
      <c r="M444" s="113"/>
      <c r="N444" s="113">
        <f t="shared" si="39"/>
        <v>0</v>
      </c>
      <c r="O444" s="113">
        <f t="shared" si="40"/>
        <v>0</v>
      </c>
      <c r="P444" s="113">
        <f t="shared" si="41"/>
        <v>0</v>
      </c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</row>
    <row r="445" spans="1:28" ht="47.25" x14ac:dyDescent="0.25">
      <c r="A445" s="87"/>
      <c r="B445" s="90" t="s">
        <v>1508</v>
      </c>
      <c r="C445" s="119" t="s">
        <v>1847</v>
      </c>
      <c r="D445" s="90" t="s">
        <v>1744</v>
      </c>
      <c r="E445" s="84" t="s">
        <v>1746</v>
      </c>
      <c r="F445" s="125" t="s">
        <v>605</v>
      </c>
      <c r="G445" s="126" t="s">
        <v>2</v>
      </c>
      <c r="H445" s="127">
        <v>20</v>
      </c>
      <c r="I445" s="128">
        <v>1320681.18</v>
      </c>
      <c r="J445" s="104">
        <f t="shared" si="37"/>
        <v>250929</v>
      </c>
      <c r="K445" s="104">
        <f t="shared" si="38"/>
        <v>1571610.18</v>
      </c>
      <c r="L445" s="129">
        <f t="shared" si="36"/>
        <v>31432203.599999998</v>
      </c>
      <c r="M445" s="113"/>
      <c r="N445" s="113">
        <f t="shared" si="39"/>
        <v>0</v>
      </c>
      <c r="O445" s="113">
        <f t="shared" si="40"/>
        <v>0</v>
      </c>
      <c r="P445" s="113">
        <f t="shared" si="41"/>
        <v>0</v>
      </c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</row>
    <row r="446" spans="1:28" ht="47.25" x14ac:dyDescent="0.25">
      <c r="A446" s="87"/>
      <c r="B446" s="90" t="s">
        <v>1509</v>
      </c>
      <c r="C446" s="119" t="s">
        <v>1847</v>
      </c>
      <c r="D446" s="90" t="s">
        <v>1744</v>
      </c>
      <c r="E446" s="84" t="s">
        <v>1746</v>
      </c>
      <c r="F446" s="125" t="s">
        <v>607</v>
      </c>
      <c r="G446" s="126" t="s">
        <v>2</v>
      </c>
      <c r="H446" s="127">
        <v>40</v>
      </c>
      <c r="I446" s="128">
        <v>82171.907999999996</v>
      </c>
      <c r="J446" s="104">
        <f t="shared" si="37"/>
        <v>15613</v>
      </c>
      <c r="K446" s="104">
        <f t="shared" si="38"/>
        <v>97784.907999999996</v>
      </c>
      <c r="L446" s="129">
        <f t="shared" si="36"/>
        <v>3911396.32</v>
      </c>
      <c r="M446" s="113"/>
      <c r="N446" s="113">
        <f t="shared" si="39"/>
        <v>0</v>
      </c>
      <c r="O446" s="113">
        <f t="shared" si="40"/>
        <v>0</v>
      </c>
      <c r="P446" s="113">
        <f t="shared" si="41"/>
        <v>0</v>
      </c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</row>
    <row r="447" spans="1:28" ht="47.25" x14ac:dyDescent="0.25">
      <c r="A447" s="87"/>
      <c r="B447" s="90" t="s">
        <v>1510</v>
      </c>
      <c r="C447" s="119" t="s">
        <v>1847</v>
      </c>
      <c r="D447" s="90" t="s">
        <v>1744</v>
      </c>
      <c r="E447" s="84" t="s">
        <v>1746</v>
      </c>
      <c r="F447" s="125" t="s">
        <v>609</v>
      </c>
      <c r="G447" s="126" t="s">
        <v>2</v>
      </c>
      <c r="H447" s="127">
        <v>150</v>
      </c>
      <c r="I447" s="128">
        <v>116881.128</v>
      </c>
      <c r="J447" s="104">
        <f t="shared" si="37"/>
        <v>22207</v>
      </c>
      <c r="K447" s="104">
        <f t="shared" si="38"/>
        <v>139088.128</v>
      </c>
      <c r="L447" s="129">
        <f t="shared" si="36"/>
        <v>20863219.199999999</v>
      </c>
      <c r="M447" s="113"/>
      <c r="N447" s="113">
        <f t="shared" si="39"/>
        <v>0</v>
      </c>
      <c r="O447" s="113">
        <f t="shared" si="40"/>
        <v>0</v>
      </c>
      <c r="P447" s="113">
        <f t="shared" si="41"/>
        <v>0</v>
      </c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</row>
    <row r="448" spans="1:28" ht="47.25" x14ac:dyDescent="0.25">
      <c r="A448" s="87"/>
      <c r="B448" s="90" t="s">
        <v>1511</v>
      </c>
      <c r="C448" s="119" t="s">
        <v>1847</v>
      </c>
      <c r="D448" s="90" t="s">
        <v>1744</v>
      </c>
      <c r="E448" s="84" t="s">
        <v>1746</v>
      </c>
      <c r="F448" s="125" t="s">
        <v>611</v>
      </c>
      <c r="G448" s="126" t="s">
        <v>2</v>
      </c>
      <c r="H448" s="127">
        <v>60</v>
      </c>
      <c r="I448" s="128">
        <v>27678.923999999999</v>
      </c>
      <c r="J448" s="104">
        <f t="shared" si="37"/>
        <v>5259</v>
      </c>
      <c r="K448" s="104">
        <f t="shared" si="38"/>
        <v>32937.923999999999</v>
      </c>
      <c r="L448" s="129">
        <f t="shared" si="36"/>
        <v>1976275.44</v>
      </c>
      <c r="M448" s="113"/>
      <c r="N448" s="113">
        <f t="shared" si="39"/>
        <v>0</v>
      </c>
      <c r="O448" s="113">
        <f t="shared" si="40"/>
        <v>0</v>
      </c>
      <c r="P448" s="113">
        <f t="shared" si="41"/>
        <v>0</v>
      </c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</row>
    <row r="449" spans="1:28" ht="47.25" x14ac:dyDescent="0.25">
      <c r="A449" s="87"/>
      <c r="B449" s="90" t="s">
        <v>1512</v>
      </c>
      <c r="C449" s="119" t="s">
        <v>1847</v>
      </c>
      <c r="D449" s="90" t="s">
        <v>1744</v>
      </c>
      <c r="E449" s="84" t="s">
        <v>1746</v>
      </c>
      <c r="F449" s="125" t="s">
        <v>613</v>
      </c>
      <c r="G449" s="126" t="s">
        <v>2</v>
      </c>
      <c r="H449" s="127">
        <v>80</v>
      </c>
      <c r="I449" s="128">
        <v>40258.764000000003</v>
      </c>
      <c r="J449" s="104">
        <f t="shared" si="37"/>
        <v>7649</v>
      </c>
      <c r="K449" s="104">
        <f t="shared" si="38"/>
        <v>47907.764000000003</v>
      </c>
      <c r="L449" s="129">
        <f t="shared" si="36"/>
        <v>3832621.12</v>
      </c>
      <c r="M449" s="113"/>
      <c r="N449" s="113">
        <f t="shared" si="39"/>
        <v>0</v>
      </c>
      <c r="O449" s="113">
        <f t="shared" si="40"/>
        <v>0</v>
      </c>
      <c r="P449" s="113">
        <f t="shared" si="41"/>
        <v>0</v>
      </c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</row>
    <row r="450" spans="1:28" ht="47.25" x14ac:dyDescent="0.25">
      <c r="A450" s="87"/>
      <c r="B450" s="90" t="s">
        <v>1513</v>
      </c>
      <c r="C450" s="119" t="s">
        <v>1847</v>
      </c>
      <c r="D450" s="90" t="s">
        <v>1744</v>
      </c>
      <c r="E450" s="84" t="s">
        <v>1746</v>
      </c>
      <c r="F450" s="125" t="s">
        <v>615</v>
      </c>
      <c r="G450" s="126" t="s">
        <v>2</v>
      </c>
      <c r="H450" s="127">
        <v>60</v>
      </c>
      <c r="I450" s="128">
        <v>60085.116000000002</v>
      </c>
      <c r="J450" s="104">
        <f t="shared" si="37"/>
        <v>11416</v>
      </c>
      <c r="K450" s="104">
        <f t="shared" si="38"/>
        <v>71501.116000000009</v>
      </c>
      <c r="L450" s="129">
        <f t="shared" si="36"/>
        <v>4290066.9600000009</v>
      </c>
      <c r="M450" s="113"/>
      <c r="N450" s="113">
        <f t="shared" si="39"/>
        <v>0</v>
      </c>
      <c r="O450" s="113">
        <f t="shared" si="40"/>
        <v>0</v>
      </c>
      <c r="P450" s="113">
        <f t="shared" si="41"/>
        <v>0</v>
      </c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</row>
    <row r="451" spans="1:28" ht="47.25" x14ac:dyDescent="0.25">
      <c r="A451" s="87"/>
      <c r="B451" s="90" t="s">
        <v>1514</v>
      </c>
      <c r="C451" s="119" t="s">
        <v>1847</v>
      </c>
      <c r="D451" s="90" t="s">
        <v>1744</v>
      </c>
      <c r="E451" s="84" t="s">
        <v>1746</v>
      </c>
      <c r="F451" s="125" t="s">
        <v>617</v>
      </c>
      <c r="G451" s="126" t="s">
        <v>2</v>
      </c>
      <c r="H451" s="127">
        <v>20</v>
      </c>
      <c r="I451" s="128">
        <v>235116.33600000001</v>
      </c>
      <c r="J451" s="104">
        <f t="shared" si="37"/>
        <v>44672</v>
      </c>
      <c r="K451" s="104">
        <f t="shared" si="38"/>
        <v>279788.33600000001</v>
      </c>
      <c r="L451" s="129">
        <f t="shared" si="36"/>
        <v>5595766.7200000007</v>
      </c>
      <c r="M451" s="113"/>
      <c r="N451" s="113">
        <f t="shared" si="39"/>
        <v>0</v>
      </c>
      <c r="O451" s="113">
        <f t="shared" si="40"/>
        <v>0</v>
      </c>
      <c r="P451" s="113">
        <f t="shared" si="41"/>
        <v>0</v>
      </c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</row>
    <row r="452" spans="1:28" ht="47.25" x14ac:dyDescent="0.25">
      <c r="A452" s="87"/>
      <c r="B452" s="90" t="s">
        <v>1515</v>
      </c>
      <c r="C452" s="119" t="s">
        <v>1847</v>
      </c>
      <c r="D452" s="90" t="s">
        <v>1744</v>
      </c>
      <c r="E452" s="84" t="s">
        <v>1746</v>
      </c>
      <c r="F452" s="125" t="s">
        <v>619</v>
      </c>
      <c r="G452" s="126" t="s">
        <v>2</v>
      </c>
      <c r="H452" s="127">
        <v>30</v>
      </c>
      <c r="I452" s="128">
        <v>227086.86</v>
      </c>
      <c r="J452" s="104">
        <f t="shared" si="37"/>
        <v>43147</v>
      </c>
      <c r="K452" s="104">
        <f t="shared" si="38"/>
        <v>270233.86</v>
      </c>
      <c r="L452" s="129">
        <f t="shared" ref="L452:L515" si="42">H452*K452</f>
        <v>8107015.7999999998</v>
      </c>
      <c r="M452" s="113"/>
      <c r="N452" s="113">
        <f t="shared" si="39"/>
        <v>0</v>
      </c>
      <c r="O452" s="113">
        <f t="shared" si="40"/>
        <v>0</v>
      </c>
      <c r="P452" s="113">
        <f t="shared" si="41"/>
        <v>0</v>
      </c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</row>
    <row r="453" spans="1:28" ht="47.25" x14ac:dyDescent="0.25">
      <c r="A453" s="87"/>
      <c r="B453" s="90" t="s">
        <v>1516</v>
      </c>
      <c r="C453" s="119" t="s">
        <v>1847</v>
      </c>
      <c r="D453" s="90" t="s">
        <v>1744</v>
      </c>
      <c r="E453" s="84" t="s">
        <v>1746</v>
      </c>
      <c r="F453" s="125" t="s">
        <v>621</v>
      </c>
      <c r="G453" s="126" t="s">
        <v>2</v>
      </c>
      <c r="H453" s="127">
        <v>200</v>
      </c>
      <c r="I453" s="128">
        <v>25389</v>
      </c>
      <c r="J453" s="104">
        <f t="shared" ref="J453:J516" si="43">ROUND(I453*0.19,0)</f>
        <v>4824</v>
      </c>
      <c r="K453" s="104">
        <f t="shared" ref="K453:K516" si="44">+I453+J453</f>
        <v>30213</v>
      </c>
      <c r="L453" s="129">
        <f t="shared" si="42"/>
        <v>6042600</v>
      </c>
      <c r="M453" s="113"/>
      <c r="N453" s="113">
        <f t="shared" ref="N453:N516" si="45">ROUND(M453*0.19,0)</f>
        <v>0</v>
      </c>
      <c r="O453" s="113">
        <f t="shared" ref="O453:O516" si="46">+N453+M453</f>
        <v>0</v>
      </c>
      <c r="P453" s="113">
        <f t="shared" ref="P453:P516" si="47">ROUND(+O453*H453,0)</f>
        <v>0</v>
      </c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</row>
    <row r="454" spans="1:28" ht="47.25" x14ac:dyDescent="0.25">
      <c r="A454" s="87"/>
      <c r="B454" s="90" t="s">
        <v>1517</v>
      </c>
      <c r="C454" s="119" t="s">
        <v>1847</v>
      </c>
      <c r="D454" s="90" t="s">
        <v>1744</v>
      </c>
      <c r="E454" s="84" t="s">
        <v>1746</v>
      </c>
      <c r="F454" s="125" t="s">
        <v>623</v>
      </c>
      <c r="G454" s="126" t="s">
        <v>2</v>
      </c>
      <c r="H454" s="127">
        <v>150</v>
      </c>
      <c r="I454" s="128">
        <v>43469.243999999999</v>
      </c>
      <c r="J454" s="104">
        <f t="shared" si="43"/>
        <v>8259</v>
      </c>
      <c r="K454" s="104">
        <f t="shared" si="44"/>
        <v>51728.243999999999</v>
      </c>
      <c r="L454" s="129">
        <f t="shared" si="42"/>
        <v>7759236.5999999996</v>
      </c>
      <c r="M454" s="113"/>
      <c r="N454" s="113">
        <f t="shared" si="45"/>
        <v>0</v>
      </c>
      <c r="O454" s="113">
        <f t="shared" si="46"/>
        <v>0</v>
      </c>
      <c r="P454" s="113">
        <f t="shared" si="47"/>
        <v>0</v>
      </c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</row>
    <row r="455" spans="1:28" ht="33.950000000000003" customHeight="1" x14ac:dyDescent="0.25">
      <c r="A455" s="87"/>
      <c r="B455" s="90" t="s">
        <v>1518</v>
      </c>
      <c r="C455" s="119" t="s">
        <v>1847</v>
      </c>
      <c r="D455" s="90" t="s">
        <v>1744</v>
      </c>
      <c r="E455" s="84" t="s">
        <v>1746</v>
      </c>
      <c r="F455" s="125" t="s">
        <v>625</v>
      </c>
      <c r="G455" s="126" t="s">
        <v>20</v>
      </c>
      <c r="H455" s="127">
        <v>600</v>
      </c>
      <c r="I455" s="128">
        <v>4870.32</v>
      </c>
      <c r="J455" s="104">
        <f t="shared" si="43"/>
        <v>925</v>
      </c>
      <c r="K455" s="104">
        <f t="shared" si="44"/>
        <v>5795.32</v>
      </c>
      <c r="L455" s="129">
        <f t="shared" si="42"/>
        <v>3477192</v>
      </c>
      <c r="M455" s="113"/>
      <c r="N455" s="113">
        <f t="shared" si="45"/>
        <v>0</v>
      </c>
      <c r="O455" s="113">
        <f t="shared" si="46"/>
        <v>0</v>
      </c>
      <c r="P455" s="113">
        <f t="shared" si="47"/>
        <v>0</v>
      </c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</row>
    <row r="456" spans="1:28" ht="47.25" x14ac:dyDescent="0.25">
      <c r="A456" s="87"/>
      <c r="B456" s="90" t="s">
        <v>1519</v>
      </c>
      <c r="C456" s="119" t="s">
        <v>1847</v>
      </c>
      <c r="D456" s="90" t="s">
        <v>1744</v>
      </c>
      <c r="E456" s="84" t="s">
        <v>1746</v>
      </c>
      <c r="F456" s="125" t="s">
        <v>627</v>
      </c>
      <c r="G456" s="126" t="s">
        <v>20</v>
      </c>
      <c r="H456" s="127">
        <v>350</v>
      </c>
      <c r="I456" s="128">
        <v>39209.351999999999</v>
      </c>
      <c r="J456" s="104">
        <f t="shared" si="43"/>
        <v>7450</v>
      </c>
      <c r="K456" s="104">
        <f t="shared" si="44"/>
        <v>46659.351999999999</v>
      </c>
      <c r="L456" s="129">
        <f t="shared" si="42"/>
        <v>16330773.199999999</v>
      </c>
      <c r="M456" s="113"/>
      <c r="N456" s="113">
        <f t="shared" si="45"/>
        <v>0</v>
      </c>
      <c r="O456" s="113">
        <f t="shared" si="46"/>
        <v>0</v>
      </c>
      <c r="P456" s="113">
        <f t="shared" si="47"/>
        <v>0</v>
      </c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</row>
    <row r="457" spans="1:28" ht="47.25" x14ac:dyDescent="0.25">
      <c r="A457" s="87"/>
      <c r="B457" s="90" t="s">
        <v>1520</v>
      </c>
      <c r="C457" s="119" t="s">
        <v>1847</v>
      </c>
      <c r="D457" s="90" t="s">
        <v>1744</v>
      </c>
      <c r="E457" s="84" t="s">
        <v>1746</v>
      </c>
      <c r="F457" s="125" t="s">
        <v>629</v>
      </c>
      <c r="G457" s="126" t="s">
        <v>20</v>
      </c>
      <c r="H457" s="127">
        <v>200</v>
      </c>
      <c r="I457" s="128">
        <v>49577.892</v>
      </c>
      <c r="J457" s="104">
        <f t="shared" si="43"/>
        <v>9420</v>
      </c>
      <c r="K457" s="104">
        <f t="shared" si="44"/>
        <v>58997.892</v>
      </c>
      <c r="L457" s="129">
        <f t="shared" si="42"/>
        <v>11799578.4</v>
      </c>
      <c r="M457" s="113"/>
      <c r="N457" s="113">
        <f t="shared" si="45"/>
        <v>0</v>
      </c>
      <c r="O457" s="113">
        <f t="shared" si="46"/>
        <v>0</v>
      </c>
      <c r="P457" s="113">
        <f t="shared" si="47"/>
        <v>0</v>
      </c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</row>
    <row r="458" spans="1:28" ht="47.25" x14ac:dyDescent="0.25">
      <c r="A458" s="87"/>
      <c r="B458" s="90" t="s">
        <v>1521</v>
      </c>
      <c r="C458" s="119" t="s">
        <v>1847</v>
      </c>
      <c r="D458" s="90" t="s">
        <v>1744</v>
      </c>
      <c r="E458" s="84" t="s">
        <v>1746</v>
      </c>
      <c r="F458" s="125" t="s">
        <v>631</v>
      </c>
      <c r="G458" s="126" t="s">
        <v>20</v>
      </c>
      <c r="H458" s="127">
        <v>120</v>
      </c>
      <c r="I458" s="128">
        <v>85451.183999999994</v>
      </c>
      <c r="J458" s="104">
        <f t="shared" si="43"/>
        <v>16236</v>
      </c>
      <c r="K458" s="104">
        <f t="shared" si="44"/>
        <v>101687.18399999999</v>
      </c>
      <c r="L458" s="129">
        <f t="shared" si="42"/>
        <v>12202462.08</v>
      </c>
      <c r="M458" s="113"/>
      <c r="N458" s="113">
        <f t="shared" si="45"/>
        <v>0</v>
      </c>
      <c r="O458" s="113">
        <f t="shared" si="46"/>
        <v>0</v>
      </c>
      <c r="P458" s="113">
        <f t="shared" si="47"/>
        <v>0</v>
      </c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</row>
    <row r="459" spans="1:28" ht="47.25" x14ac:dyDescent="0.25">
      <c r="A459" s="87"/>
      <c r="B459" s="90" t="s">
        <v>1522</v>
      </c>
      <c r="C459" s="119" t="s">
        <v>1847</v>
      </c>
      <c r="D459" s="90" t="s">
        <v>1744</v>
      </c>
      <c r="E459" s="84" t="s">
        <v>1746</v>
      </c>
      <c r="F459" s="125" t="s">
        <v>633</v>
      </c>
      <c r="G459" s="126" t="s">
        <v>20</v>
      </c>
      <c r="H459" s="127">
        <v>80</v>
      </c>
      <c r="I459" s="128">
        <v>112673.652</v>
      </c>
      <c r="J459" s="104">
        <f t="shared" si="43"/>
        <v>21408</v>
      </c>
      <c r="K459" s="104">
        <f t="shared" si="44"/>
        <v>134081.652</v>
      </c>
      <c r="L459" s="129">
        <f t="shared" si="42"/>
        <v>10726532.16</v>
      </c>
      <c r="M459" s="113"/>
      <c r="N459" s="113">
        <f t="shared" si="45"/>
        <v>0</v>
      </c>
      <c r="O459" s="113">
        <f t="shared" si="46"/>
        <v>0</v>
      </c>
      <c r="P459" s="113">
        <f t="shared" si="47"/>
        <v>0</v>
      </c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</row>
    <row r="460" spans="1:28" ht="51" customHeight="1" x14ac:dyDescent="0.25">
      <c r="A460" s="87"/>
      <c r="B460" s="90" t="s">
        <v>1523</v>
      </c>
      <c r="C460" s="119" t="s">
        <v>1847</v>
      </c>
      <c r="D460" s="90" t="s">
        <v>1744</v>
      </c>
      <c r="E460" s="84" t="s">
        <v>1746</v>
      </c>
      <c r="F460" s="125" t="s">
        <v>635</v>
      </c>
      <c r="G460" s="126" t="s">
        <v>2</v>
      </c>
      <c r="H460" s="127">
        <v>100</v>
      </c>
      <c r="I460" s="128">
        <v>606814.57200000004</v>
      </c>
      <c r="J460" s="104">
        <f t="shared" si="43"/>
        <v>115295</v>
      </c>
      <c r="K460" s="104">
        <f t="shared" si="44"/>
        <v>722109.57200000004</v>
      </c>
      <c r="L460" s="129">
        <f t="shared" si="42"/>
        <v>72210957.200000003</v>
      </c>
      <c r="M460" s="113"/>
      <c r="N460" s="113">
        <f t="shared" si="45"/>
        <v>0</v>
      </c>
      <c r="O460" s="113">
        <f t="shared" si="46"/>
        <v>0</v>
      </c>
      <c r="P460" s="113">
        <f t="shared" si="47"/>
        <v>0</v>
      </c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</row>
    <row r="461" spans="1:28" ht="63" x14ac:dyDescent="0.25">
      <c r="A461" s="87"/>
      <c r="B461" s="90" t="s">
        <v>636</v>
      </c>
      <c r="C461" s="90" t="s">
        <v>1848</v>
      </c>
      <c r="D461" s="90" t="s">
        <v>1744</v>
      </c>
      <c r="E461" s="84" t="s">
        <v>1747</v>
      </c>
      <c r="F461" s="125" t="s">
        <v>637</v>
      </c>
      <c r="G461" s="126" t="s">
        <v>2</v>
      </c>
      <c r="H461" s="127">
        <v>92</v>
      </c>
      <c r="I461" s="128">
        <v>71178.744000000006</v>
      </c>
      <c r="J461" s="104">
        <f t="shared" si="43"/>
        <v>13524</v>
      </c>
      <c r="K461" s="104">
        <f t="shared" si="44"/>
        <v>84702.744000000006</v>
      </c>
      <c r="L461" s="129">
        <f t="shared" si="42"/>
        <v>7792652.4480000008</v>
      </c>
      <c r="M461" s="113"/>
      <c r="N461" s="113">
        <f t="shared" si="45"/>
        <v>0</v>
      </c>
      <c r="O461" s="113">
        <f t="shared" si="46"/>
        <v>0</v>
      </c>
      <c r="P461" s="113">
        <f t="shared" si="47"/>
        <v>0</v>
      </c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</row>
    <row r="462" spans="1:28" ht="63" x14ac:dyDescent="0.25">
      <c r="A462" s="87"/>
      <c r="B462" s="90" t="s">
        <v>638</v>
      </c>
      <c r="C462" s="90" t="s">
        <v>1848</v>
      </c>
      <c r="D462" s="90" t="s">
        <v>1744</v>
      </c>
      <c r="E462" s="84" t="s">
        <v>1747</v>
      </c>
      <c r="F462" s="125" t="s">
        <v>639</v>
      </c>
      <c r="G462" s="126" t="s">
        <v>2</v>
      </c>
      <c r="H462" s="127">
        <v>72</v>
      </c>
      <c r="I462" s="128">
        <v>175148.06400000001</v>
      </c>
      <c r="J462" s="104">
        <f t="shared" si="43"/>
        <v>33278</v>
      </c>
      <c r="K462" s="104">
        <f t="shared" si="44"/>
        <v>208426.06400000001</v>
      </c>
      <c r="L462" s="129">
        <f t="shared" si="42"/>
        <v>15006676.608000001</v>
      </c>
      <c r="M462" s="113"/>
      <c r="N462" s="113">
        <f t="shared" si="45"/>
        <v>0</v>
      </c>
      <c r="O462" s="113">
        <f t="shared" si="46"/>
        <v>0</v>
      </c>
      <c r="P462" s="113">
        <f t="shared" si="47"/>
        <v>0</v>
      </c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</row>
    <row r="463" spans="1:28" ht="63" x14ac:dyDescent="0.25">
      <c r="A463" s="87"/>
      <c r="B463" s="90" t="s">
        <v>640</v>
      </c>
      <c r="C463" s="90" t="s">
        <v>1848</v>
      </c>
      <c r="D463" s="90" t="s">
        <v>1744</v>
      </c>
      <c r="E463" s="84" t="s">
        <v>1747</v>
      </c>
      <c r="F463" s="125" t="s">
        <v>641</v>
      </c>
      <c r="G463" s="126" t="s">
        <v>2</v>
      </c>
      <c r="H463" s="127">
        <v>21</v>
      </c>
      <c r="I463" s="128">
        <v>193118</v>
      </c>
      <c r="J463" s="104">
        <f t="shared" si="43"/>
        <v>36692</v>
      </c>
      <c r="K463" s="104">
        <f t="shared" si="44"/>
        <v>229810</v>
      </c>
      <c r="L463" s="129">
        <f t="shared" si="42"/>
        <v>4826010</v>
      </c>
      <c r="M463" s="113"/>
      <c r="N463" s="113">
        <f t="shared" si="45"/>
        <v>0</v>
      </c>
      <c r="O463" s="113">
        <f t="shared" si="46"/>
        <v>0</v>
      </c>
      <c r="P463" s="113">
        <f t="shared" si="47"/>
        <v>0</v>
      </c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</row>
    <row r="464" spans="1:28" ht="63" x14ac:dyDescent="0.25">
      <c r="A464" s="87"/>
      <c r="B464" s="90" t="s">
        <v>642</v>
      </c>
      <c r="C464" s="90" t="s">
        <v>1848</v>
      </c>
      <c r="D464" s="90" t="s">
        <v>1744</v>
      </c>
      <c r="E464" s="84" t="s">
        <v>1747</v>
      </c>
      <c r="F464" s="125" t="s">
        <v>643</v>
      </c>
      <c r="G464" s="126" t="s">
        <v>2</v>
      </c>
      <c r="H464" s="127">
        <v>31</v>
      </c>
      <c r="I464" s="128">
        <v>120966.3</v>
      </c>
      <c r="J464" s="104">
        <f t="shared" si="43"/>
        <v>22984</v>
      </c>
      <c r="K464" s="104">
        <f t="shared" si="44"/>
        <v>143950.29999999999</v>
      </c>
      <c r="L464" s="129">
        <f t="shared" si="42"/>
        <v>4462459.3</v>
      </c>
      <c r="M464" s="113"/>
      <c r="N464" s="113">
        <f t="shared" si="45"/>
        <v>0</v>
      </c>
      <c r="O464" s="113">
        <f t="shared" si="46"/>
        <v>0</v>
      </c>
      <c r="P464" s="113">
        <f t="shared" si="47"/>
        <v>0</v>
      </c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</row>
    <row r="465" spans="1:28" ht="63" x14ac:dyDescent="0.25">
      <c r="A465" s="87"/>
      <c r="B465" s="90" t="s">
        <v>644</v>
      </c>
      <c r="C465" s="90" t="s">
        <v>1848</v>
      </c>
      <c r="D465" s="90" t="s">
        <v>1744</v>
      </c>
      <c r="E465" s="84" t="s">
        <v>1747</v>
      </c>
      <c r="F465" s="125" t="s">
        <v>645</v>
      </c>
      <c r="G465" s="126" t="s">
        <v>2</v>
      </c>
      <c r="H465" s="127">
        <v>80</v>
      </c>
      <c r="I465" s="128">
        <v>344464.848</v>
      </c>
      <c r="J465" s="104">
        <f t="shared" si="43"/>
        <v>65448</v>
      </c>
      <c r="K465" s="104">
        <f t="shared" si="44"/>
        <v>409912.848</v>
      </c>
      <c r="L465" s="129">
        <f t="shared" si="42"/>
        <v>32793027.84</v>
      </c>
      <c r="M465" s="113"/>
      <c r="N465" s="113">
        <f t="shared" si="45"/>
        <v>0</v>
      </c>
      <c r="O465" s="113">
        <f t="shared" si="46"/>
        <v>0</v>
      </c>
      <c r="P465" s="113">
        <f t="shared" si="47"/>
        <v>0</v>
      </c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</row>
    <row r="466" spans="1:28" ht="78.75" x14ac:dyDescent="0.25">
      <c r="A466" s="87"/>
      <c r="B466" s="90" t="s">
        <v>646</v>
      </c>
      <c r="C466" s="90" t="s">
        <v>1848</v>
      </c>
      <c r="D466" s="90" t="s">
        <v>1744</v>
      </c>
      <c r="E466" s="84" t="s">
        <v>1747</v>
      </c>
      <c r="F466" s="125" t="s">
        <v>647</v>
      </c>
      <c r="G466" s="126" t="s">
        <v>2</v>
      </c>
      <c r="H466" s="127">
        <v>459.38112604395036</v>
      </c>
      <c r="I466" s="128">
        <v>97039.487999999998</v>
      </c>
      <c r="J466" s="104">
        <f t="shared" si="43"/>
        <v>18438</v>
      </c>
      <c r="K466" s="104">
        <f t="shared" si="44"/>
        <v>115477.488</v>
      </c>
      <c r="L466" s="129">
        <f t="shared" si="42"/>
        <v>53048178.470166765</v>
      </c>
      <c r="M466" s="113"/>
      <c r="N466" s="113">
        <f t="shared" si="45"/>
        <v>0</v>
      </c>
      <c r="O466" s="113">
        <f t="shared" si="46"/>
        <v>0</v>
      </c>
      <c r="P466" s="113">
        <f t="shared" si="47"/>
        <v>0</v>
      </c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</row>
    <row r="467" spans="1:28" ht="78.75" x14ac:dyDescent="0.25">
      <c r="A467" s="87"/>
      <c r="B467" s="90" t="s">
        <v>648</v>
      </c>
      <c r="C467" s="90" t="s">
        <v>1848</v>
      </c>
      <c r="D467" s="90" t="s">
        <v>1744</v>
      </c>
      <c r="E467" s="84" t="s">
        <v>1747</v>
      </c>
      <c r="F467" s="125" t="s">
        <v>649</v>
      </c>
      <c r="G467" s="126" t="s">
        <v>2</v>
      </c>
      <c r="H467" s="127">
        <v>300</v>
      </c>
      <c r="I467" s="128">
        <v>97039.487999999998</v>
      </c>
      <c r="J467" s="104">
        <f t="shared" si="43"/>
        <v>18438</v>
      </c>
      <c r="K467" s="104">
        <f t="shared" si="44"/>
        <v>115477.488</v>
      </c>
      <c r="L467" s="129">
        <f t="shared" si="42"/>
        <v>34643246.399999999</v>
      </c>
      <c r="M467" s="113"/>
      <c r="N467" s="113">
        <f t="shared" si="45"/>
        <v>0</v>
      </c>
      <c r="O467" s="113">
        <f t="shared" si="46"/>
        <v>0</v>
      </c>
      <c r="P467" s="113">
        <f t="shared" si="47"/>
        <v>0</v>
      </c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</row>
    <row r="468" spans="1:28" ht="78.75" x14ac:dyDescent="0.25">
      <c r="A468" s="87"/>
      <c r="B468" s="90" t="s">
        <v>650</v>
      </c>
      <c r="C468" s="90" t="s">
        <v>1848</v>
      </c>
      <c r="D468" s="90" t="s">
        <v>1744</v>
      </c>
      <c r="E468" s="84" t="s">
        <v>1747</v>
      </c>
      <c r="F468" s="125" t="s">
        <v>651</v>
      </c>
      <c r="G468" s="126" t="s">
        <v>2</v>
      </c>
      <c r="H468" s="127">
        <v>56</v>
      </c>
      <c r="I468" s="128">
        <v>97039.487999999998</v>
      </c>
      <c r="J468" s="104">
        <f t="shared" si="43"/>
        <v>18438</v>
      </c>
      <c r="K468" s="104">
        <f t="shared" si="44"/>
        <v>115477.488</v>
      </c>
      <c r="L468" s="129">
        <f t="shared" si="42"/>
        <v>6466739.3279999997</v>
      </c>
      <c r="M468" s="113"/>
      <c r="N468" s="113">
        <f t="shared" si="45"/>
        <v>0</v>
      </c>
      <c r="O468" s="113">
        <f t="shared" si="46"/>
        <v>0</v>
      </c>
      <c r="P468" s="113">
        <f t="shared" si="47"/>
        <v>0</v>
      </c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</row>
    <row r="469" spans="1:28" ht="78.75" x14ac:dyDescent="0.25">
      <c r="A469" s="87"/>
      <c r="B469" s="90" t="s">
        <v>652</v>
      </c>
      <c r="C469" s="90" t="s">
        <v>1848</v>
      </c>
      <c r="D469" s="90" t="s">
        <v>1744</v>
      </c>
      <c r="E469" s="84" t="s">
        <v>1747</v>
      </c>
      <c r="F469" s="125" t="s">
        <v>653</v>
      </c>
      <c r="G469" s="126" t="s">
        <v>2</v>
      </c>
      <c r="H469" s="127">
        <v>62</v>
      </c>
      <c r="I469" s="128">
        <v>109170.516</v>
      </c>
      <c r="J469" s="104">
        <f t="shared" si="43"/>
        <v>20742</v>
      </c>
      <c r="K469" s="104">
        <f t="shared" si="44"/>
        <v>129912.516</v>
      </c>
      <c r="L469" s="129">
        <f t="shared" si="42"/>
        <v>8054575.9920000006</v>
      </c>
      <c r="M469" s="113"/>
      <c r="N469" s="113">
        <f t="shared" si="45"/>
        <v>0</v>
      </c>
      <c r="O469" s="113">
        <f t="shared" si="46"/>
        <v>0</v>
      </c>
      <c r="P469" s="113">
        <f t="shared" si="47"/>
        <v>0</v>
      </c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</row>
    <row r="470" spans="1:28" ht="63" x14ac:dyDescent="0.25">
      <c r="A470" s="87"/>
      <c r="B470" s="90" t="s">
        <v>654</v>
      </c>
      <c r="C470" s="90" t="s">
        <v>1848</v>
      </c>
      <c r="D470" s="90" t="s">
        <v>1744</v>
      </c>
      <c r="E470" s="84" t="s">
        <v>1747</v>
      </c>
      <c r="F470" s="125" t="s">
        <v>655</v>
      </c>
      <c r="G470" s="126" t="s">
        <v>2</v>
      </c>
      <c r="H470" s="127">
        <v>26</v>
      </c>
      <c r="I470" s="128">
        <v>109170.516</v>
      </c>
      <c r="J470" s="104">
        <f t="shared" si="43"/>
        <v>20742</v>
      </c>
      <c r="K470" s="104">
        <f t="shared" si="44"/>
        <v>129912.516</v>
      </c>
      <c r="L470" s="129">
        <f t="shared" si="42"/>
        <v>3377725.4160000002</v>
      </c>
      <c r="M470" s="113"/>
      <c r="N470" s="113">
        <f t="shared" si="45"/>
        <v>0</v>
      </c>
      <c r="O470" s="113">
        <f t="shared" si="46"/>
        <v>0</v>
      </c>
      <c r="P470" s="113">
        <f t="shared" si="47"/>
        <v>0</v>
      </c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</row>
    <row r="471" spans="1:28" ht="63" x14ac:dyDescent="0.25">
      <c r="A471" s="87"/>
      <c r="B471" s="90" t="s">
        <v>656</v>
      </c>
      <c r="C471" s="90" t="s">
        <v>1848</v>
      </c>
      <c r="D471" s="90" t="s">
        <v>1744</v>
      </c>
      <c r="E471" s="84" t="s">
        <v>1747</v>
      </c>
      <c r="F471" s="125" t="s">
        <v>657</v>
      </c>
      <c r="G471" s="126" t="s">
        <v>2</v>
      </c>
      <c r="H471" s="127">
        <v>12</v>
      </c>
      <c r="I471" s="128">
        <v>99062.964000000007</v>
      </c>
      <c r="J471" s="104">
        <f t="shared" si="43"/>
        <v>18822</v>
      </c>
      <c r="K471" s="104">
        <f t="shared" si="44"/>
        <v>117884.96400000001</v>
      </c>
      <c r="L471" s="129">
        <f t="shared" si="42"/>
        <v>1414619.568</v>
      </c>
      <c r="M471" s="113"/>
      <c r="N471" s="113">
        <f t="shared" si="45"/>
        <v>0</v>
      </c>
      <c r="O471" s="113">
        <f t="shared" si="46"/>
        <v>0</v>
      </c>
      <c r="P471" s="113">
        <f t="shared" si="47"/>
        <v>0</v>
      </c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</row>
    <row r="472" spans="1:28" ht="63" x14ac:dyDescent="0.25">
      <c r="A472" s="87"/>
      <c r="B472" s="90" t="s">
        <v>658</v>
      </c>
      <c r="C472" s="90" t="s">
        <v>1848</v>
      </c>
      <c r="D472" s="90" t="s">
        <v>1744</v>
      </c>
      <c r="E472" s="84" t="s">
        <v>1747</v>
      </c>
      <c r="F472" s="125" t="s">
        <v>659</v>
      </c>
      <c r="G472" s="126" t="s">
        <v>2</v>
      </c>
      <c r="H472" s="127">
        <v>56</v>
      </c>
      <c r="I472" s="128">
        <v>78844.584000000003</v>
      </c>
      <c r="J472" s="104">
        <f t="shared" si="43"/>
        <v>14980</v>
      </c>
      <c r="K472" s="104">
        <f t="shared" si="44"/>
        <v>93824.584000000003</v>
      </c>
      <c r="L472" s="129">
        <f t="shared" si="42"/>
        <v>5254176.7039999999</v>
      </c>
      <c r="M472" s="113"/>
      <c r="N472" s="113">
        <f t="shared" si="45"/>
        <v>0</v>
      </c>
      <c r="O472" s="113">
        <f t="shared" si="46"/>
        <v>0</v>
      </c>
      <c r="P472" s="113">
        <f t="shared" si="47"/>
        <v>0</v>
      </c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</row>
    <row r="473" spans="1:28" ht="63" x14ac:dyDescent="0.25">
      <c r="A473" s="87"/>
      <c r="B473" s="90" t="s">
        <v>660</v>
      </c>
      <c r="C473" s="90" t="s">
        <v>1848</v>
      </c>
      <c r="D473" s="90" t="s">
        <v>1744</v>
      </c>
      <c r="E473" s="84" t="s">
        <v>1747</v>
      </c>
      <c r="F473" s="125" t="s">
        <v>661</v>
      </c>
      <c r="G473" s="126" t="s">
        <v>2</v>
      </c>
      <c r="H473" s="127">
        <v>72</v>
      </c>
      <c r="I473" s="128">
        <v>48520.836000000003</v>
      </c>
      <c r="J473" s="104">
        <f t="shared" si="43"/>
        <v>9219</v>
      </c>
      <c r="K473" s="104">
        <f t="shared" si="44"/>
        <v>57739.836000000003</v>
      </c>
      <c r="L473" s="129">
        <f t="shared" si="42"/>
        <v>4157268.1920000003</v>
      </c>
      <c r="M473" s="113"/>
      <c r="N473" s="113">
        <f t="shared" si="45"/>
        <v>0</v>
      </c>
      <c r="O473" s="113">
        <f t="shared" si="46"/>
        <v>0</v>
      </c>
      <c r="P473" s="113">
        <f t="shared" si="47"/>
        <v>0</v>
      </c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</row>
    <row r="474" spans="1:28" ht="63" x14ac:dyDescent="0.25">
      <c r="A474" s="87"/>
      <c r="B474" s="90" t="s">
        <v>662</v>
      </c>
      <c r="C474" s="90" t="s">
        <v>1848</v>
      </c>
      <c r="D474" s="90" t="s">
        <v>1744</v>
      </c>
      <c r="E474" s="84" t="s">
        <v>1747</v>
      </c>
      <c r="F474" s="125" t="s">
        <v>663</v>
      </c>
      <c r="G474" s="126" t="s">
        <v>2</v>
      </c>
      <c r="H474" s="127">
        <v>150</v>
      </c>
      <c r="I474" s="128">
        <v>48520.836000000003</v>
      </c>
      <c r="J474" s="104">
        <f t="shared" si="43"/>
        <v>9219</v>
      </c>
      <c r="K474" s="104">
        <f t="shared" si="44"/>
        <v>57739.836000000003</v>
      </c>
      <c r="L474" s="129">
        <f t="shared" si="42"/>
        <v>8660975.4000000004</v>
      </c>
      <c r="M474" s="113"/>
      <c r="N474" s="113">
        <f t="shared" si="45"/>
        <v>0</v>
      </c>
      <c r="O474" s="113">
        <f t="shared" si="46"/>
        <v>0</v>
      </c>
      <c r="P474" s="113">
        <f t="shared" si="47"/>
        <v>0</v>
      </c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</row>
    <row r="475" spans="1:28" ht="63" x14ac:dyDescent="0.25">
      <c r="A475" s="87"/>
      <c r="B475" s="90" t="s">
        <v>664</v>
      </c>
      <c r="C475" s="90" t="s">
        <v>1848</v>
      </c>
      <c r="D475" s="90" t="s">
        <v>1744</v>
      </c>
      <c r="E475" s="84" t="s">
        <v>1747</v>
      </c>
      <c r="F475" s="125" t="s">
        <v>665</v>
      </c>
      <c r="G475" s="126" t="s">
        <v>2</v>
      </c>
      <c r="H475" s="127">
        <v>12</v>
      </c>
      <c r="I475" s="128">
        <v>46498.451999999997</v>
      </c>
      <c r="J475" s="104">
        <f t="shared" si="43"/>
        <v>8835</v>
      </c>
      <c r="K475" s="104">
        <f t="shared" si="44"/>
        <v>55333.451999999997</v>
      </c>
      <c r="L475" s="129">
        <f t="shared" si="42"/>
        <v>664001.424</v>
      </c>
      <c r="M475" s="113"/>
      <c r="N475" s="113">
        <f t="shared" si="45"/>
        <v>0</v>
      </c>
      <c r="O475" s="113">
        <f t="shared" si="46"/>
        <v>0</v>
      </c>
      <c r="P475" s="113">
        <f t="shared" si="47"/>
        <v>0</v>
      </c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</row>
    <row r="476" spans="1:28" ht="63" x14ac:dyDescent="0.25">
      <c r="A476" s="87"/>
      <c r="B476" s="90" t="s">
        <v>666</v>
      </c>
      <c r="C476" s="90" t="s">
        <v>1848</v>
      </c>
      <c r="D476" s="90" t="s">
        <v>1744</v>
      </c>
      <c r="E476" s="84" t="s">
        <v>1747</v>
      </c>
      <c r="F476" s="125" t="s">
        <v>667</v>
      </c>
      <c r="G476" s="126" t="s">
        <v>2</v>
      </c>
      <c r="H476" s="127">
        <v>120</v>
      </c>
      <c r="I476" s="128">
        <v>24258.78</v>
      </c>
      <c r="J476" s="104">
        <f t="shared" si="43"/>
        <v>4609</v>
      </c>
      <c r="K476" s="104">
        <f t="shared" si="44"/>
        <v>28867.78</v>
      </c>
      <c r="L476" s="129">
        <f t="shared" si="42"/>
        <v>3464133.5999999996</v>
      </c>
      <c r="M476" s="113"/>
      <c r="N476" s="113">
        <f t="shared" si="45"/>
        <v>0</v>
      </c>
      <c r="O476" s="113">
        <f t="shared" si="46"/>
        <v>0</v>
      </c>
      <c r="P476" s="113">
        <f t="shared" si="47"/>
        <v>0</v>
      </c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</row>
    <row r="477" spans="1:28" ht="63" x14ac:dyDescent="0.25">
      <c r="A477" s="87"/>
      <c r="B477" s="90" t="s">
        <v>668</v>
      </c>
      <c r="C477" s="90" t="s">
        <v>1848</v>
      </c>
      <c r="D477" s="90" t="s">
        <v>1744</v>
      </c>
      <c r="E477" s="84" t="s">
        <v>1747</v>
      </c>
      <c r="F477" s="125" t="s">
        <v>669</v>
      </c>
      <c r="G477" s="126" t="s">
        <v>2</v>
      </c>
      <c r="H477" s="127">
        <v>12</v>
      </c>
      <c r="I477" s="128">
        <v>28304.639999999999</v>
      </c>
      <c r="J477" s="104">
        <f t="shared" si="43"/>
        <v>5378</v>
      </c>
      <c r="K477" s="104">
        <f t="shared" si="44"/>
        <v>33682.639999999999</v>
      </c>
      <c r="L477" s="129">
        <f t="shared" si="42"/>
        <v>404191.68</v>
      </c>
      <c r="M477" s="113"/>
      <c r="N477" s="113">
        <f t="shared" si="45"/>
        <v>0</v>
      </c>
      <c r="O477" s="113">
        <f t="shared" si="46"/>
        <v>0</v>
      </c>
      <c r="P477" s="113">
        <f t="shared" si="47"/>
        <v>0</v>
      </c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</row>
    <row r="478" spans="1:28" ht="63" x14ac:dyDescent="0.25">
      <c r="A478" s="87"/>
      <c r="B478" s="90" t="s">
        <v>670</v>
      </c>
      <c r="C478" s="90" t="s">
        <v>1848</v>
      </c>
      <c r="D478" s="90" t="s">
        <v>1744</v>
      </c>
      <c r="E478" s="84" t="s">
        <v>1747</v>
      </c>
      <c r="F478" s="125" t="s">
        <v>671</v>
      </c>
      <c r="G478" s="126" t="s">
        <v>2</v>
      </c>
      <c r="H478" s="127">
        <v>36</v>
      </c>
      <c r="I478" s="128">
        <v>32347.224000000002</v>
      </c>
      <c r="J478" s="104">
        <f t="shared" si="43"/>
        <v>6146</v>
      </c>
      <c r="K478" s="104">
        <f t="shared" si="44"/>
        <v>38493.224000000002</v>
      </c>
      <c r="L478" s="129">
        <f t="shared" si="42"/>
        <v>1385756.064</v>
      </c>
      <c r="M478" s="113"/>
      <c r="N478" s="113">
        <f t="shared" si="45"/>
        <v>0</v>
      </c>
      <c r="O478" s="113">
        <f t="shared" si="46"/>
        <v>0</v>
      </c>
      <c r="P478" s="113">
        <f t="shared" si="47"/>
        <v>0</v>
      </c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</row>
    <row r="479" spans="1:28" ht="63" x14ac:dyDescent="0.25">
      <c r="A479" s="87"/>
      <c r="B479" s="90" t="s">
        <v>672</v>
      </c>
      <c r="C479" s="90" t="s">
        <v>1848</v>
      </c>
      <c r="D479" s="90" t="s">
        <v>1744</v>
      </c>
      <c r="E479" s="84" t="s">
        <v>1747</v>
      </c>
      <c r="F479" s="125" t="s">
        <v>675</v>
      </c>
      <c r="G479" s="126" t="s">
        <v>2</v>
      </c>
      <c r="H479" s="127">
        <v>24</v>
      </c>
      <c r="I479" s="128">
        <v>275173</v>
      </c>
      <c r="J479" s="104">
        <f t="shared" si="43"/>
        <v>52283</v>
      </c>
      <c r="K479" s="104">
        <f t="shared" si="44"/>
        <v>327456</v>
      </c>
      <c r="L479" s="129">
        <f t="shared" si="42"/>
        <v>7858944</v>
      </c>
      <c r="M479" s="113"/>
      <c r="N479" s="113">
        <f t="shared" si="45"/>
        <v>0</v>
      </c>
      <c r="O479" s="113">
        <f t="shared" si="46"/>
        <v>0</v>
      </c>
      <c r="P479" s="113">
        <f t="shared" si="47"/>
        <v>0</v>
      </c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</row>
    <row r="480" spans="1:28" ht="63" x14ac:dyDescent="0.25">
      <c r="A480" s="87"/>
      <c r="B480" s="90" t="s">
        <v>673</v>
      </c>
      <c r="C480" s="90" t="s">
        <v>1848</v>
      </c>
      <c r="D480" s="90" t="s">
        <v>1744</v>
      </c>
      <c r="E480" s="84" t="s">
        <v>1747</v>
      </c>
      <c r="F480" s="125" t="s">
        <v>677</v>
      </c>
      <c r="G480" s="126" t="s">
        <v>2</v>
      </c>
      <c r="H480" s="127">
        <v>13</v>
      </c>
      <c r="I480" s="128">
        <v>181745.92800000001</v>
      </c>
      <c r="J480" s="104">
        <f t="shared" si="43"/>
        <v>34532</v>
      </c>
      <c r="K480" s="104">
        <f t="shared" si="44"/>
        <v>216277.92800000001</v>
      </c>
      <c r="L480" s="129">
        <f t="shared" si="42"/>
        <v>2811613.0640000002</v>
      </c>
      <c r="M480" s="113"/>
      <c r="N480" s="113">
        <f t="shared" si="45"/>
        <v>0</v>
      </c>
      <c r="O480" s="113">
        <f t="shared" si="46"/>
        <v>0</v>
      </c>
      <c r="P480" s="113">
        <f t="shared" si="47"/>
        <v>0</v>
      </c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</row>
    <row r="481" spans="1:28" ht="63" x14ac:dyDescent="0.25">
      <c r="A481" s="87"/>
      <c r="B481" s="90" t="s">
        <v>674</v>
      </c>
      <c r="C481" s="90" t="s">
        <v>1848</v>
      </c>
      <c r="D481" s="90" t="s">
        <v>1744</v>
      </c>
      <c r="E481" s="84" t="s">
        <v>1747</v>
      </c>
      <c r="F481" s="125" t="s">
        <v>679</v>
      </c>
      <c r="G481" s="126" t="s">
        <v>2</v>
      </c>
      <c r="H481" s="127">
        <v>7</v>
      </c>
      <c r="I481" s="128">
        <v>1606278.4920000001</v>
      </c>
      <c r="J481" s="104">
        <f t="shared" si="43"/>
        <v>305193</v>
      </c>
      <c r="K481" s="104">
        <f t="shared" si="44"/>
        <v>1911471.4920000001</v>
      </c>
      <c r="L481" s="129">
        <f t="shared" si="42"/>
        <v>13380300.444</v>
      </c>
      <c r="M481" s="113"/>
      <c r="N481" s="113">
        <f t="shared" si="45"/>
        <v>0</v>
      </c>
      <c r="O481" s="113">
        <f t="shared" si="46"/>
        <v>0</v>
      </c>
      <c r="P481" s="113">
        <f t="shared" si="47"/>
        <v>0</v>
      </c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</row>
    <row r="482" spans="1:28" ht="63" x14ac:dyDescent="0.25">
      <c r="A482" s="87"/>
      <c r="B482" s="90" t="s">
        <v>676</v>
      </c>
      <c r="C482" s="90" t="s">
        <v>1848</v>
      </c>
      <c r="D482" s="90" t="s">
        <v>1744</v>
      </c>
      <c r="E482" s="84" t="s">
        <v>1747</v>
      </c>
      <c r="F482" s="125" t="s">
        <v>681</v>
      </c>
      <c r="G482" s="126" t="s">
        <v>2</v>
      </c>
      <c r="H482" s="127">
        <v>13</v>
      </c>
      <c r="I482" s="128">
        <v>3485677.1039999998</v>
      </c>
      <c r="J482" s="104">
        <f t="shared" si="43"/>
        <v>662279</v>
      </c>
      <c r="K482" s="104">
        <f t="shared" si="44"/>
        <v>4147956.1039999998</v>
      </c>
      <c r="L482" s="129">
        <f t="shared" si="42"/>
        <v>53923429.351999998</v>
      </c>
      <c r="M482" s="113"/>
      <c r="N482" s="113">
        <f t="shared" si="45"/>
        <v>0</v>
      </c>
      <c r="O482" s="113">
        <f t="shared" si="46"/>
        <v>0</v>
      </c>
      <c r="P482" s="113">
        <f t="shared" si="47"/>
        <v>0</v>
      </c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</row>
    <row r="483" spans="1:28" ht="63" x14ac:dyDescent="0.25">
      <c r="A483" s="87"/>
      <c r="B483" s="90" t="s">
        <v>678</v>
      </c>
      <c r="C483" s="90" t="s">
        <v>1848</v>
      </c>
      <c r="D483" s="90" t="s">
        <v>1744</v>
      </c>
      <c r="E483" s="84" t="s">
        <v>1747</v>
      </c>
      <c r="F483" s="125" t="s">
        <v>683</v>
      </c>
      <c r="G483" s="126" t="s">
        <v>2</v>
      </c>
      <c r="H483" s="127">
        <v>24</v>
      </c>
      <c r="I483" s="128">
        <v>70757.232000000004</v>
      </c>
      <c r="J483" s="104">
        <f t="shared" si="43"/>
        <v>13444</v>
      </c>
      <c r="K483" s="104">
        <f t="shared" si="44"/>
        <v>84201.232000000004</v>
      </c>
      <c r="L483" s="129">
        <f t="shared" si="42"/>
        <v>2020829.568</v>
      </c>
      <c r="M483" s="113"/>
      <c r="N483" s="113">
        <f t="shared" si="45"/>
        <v>0</v>
      </c>
      <c r="O483" s="113">
        <f t="shared" si="46"/>
        <v>0</v>
      </c>
      <c r="P483" s="113">
        <f t="shared" si="47"/>
        <v>0</v>
      </c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</row>
    <row r="484" spans="1:28" ht="63" x14ac:dyDescent="0.25">
      <c r="A484" s="87"/>
      <c r="B484" s="90" t="s">
        <v>680</v>
      </c>
      <c r="C484" s="90" t="s">
        <v>1848</v>
      </c>
      <c r="D484" s="90" t="s">
        <v>1744</v>
      </c>
      <c r="E484" s="84" t="s">
        <v>1747</v>
      </c>
      <c r="F484" s="125" t="s">
        <v>685</v>
      </c>
      <c r="G484" s="126" t="s">
        <v>2</v>
      </c>
      <c r="H484" s="127">
        <v>82</v>
      </c>
      <c r="I484" s="128">
        <v>137474.06400000001</v>
      </c>
      <c r="J484" s="104">
        <f t="shared" si="43"/>
        <v>26120</v>
      </c>
      <c r="K484" s="104">
        <f t="shared" si="44"/>
        <v>163594.06400000001</v>
      </c>
      <c r="L484" s="129">
        <f t="shared" si="42"/>
        <v>13414713.248000002</v>
      </c>
      <c r="M484" s="113"/>
      <c r="N484" s="113">
        <f t="shared" si="45"/>
        <v>0</v>
      </c>
      <c r="O484" s="113">
        <f t="shared" si="46"/>
        <v>0</v>
      </c>
      <c r="P484" s="113">
        <f t="shared" si="47"/>
        <v>0</v>
      </c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</row>
    <row r="485" spans="1:28" ht="63" x14ac:dyDescent="0.25">
      <c r="A485" s="87"/>
      <c r="B485" s="90" t="s">
        <v>682</v>
      </c>
      <c r="C485" s="90" t="s">
        <v>1849</v>
      </c>
      <c r="D485" s="90" t="s">
        <v>1744</v>
      </c>
      <c r="E485" s="84" t="s">
        <v>1747</v>
      </c>
      <c r="F485" s="125" t="s">
        <v>688</v>
      </c>
      <c r="G485" s="126" t="s">
        <v>2</v>
      </c>
      <c r="H485" s="127">
        <v>12</v>
      </c>
      <c r="I485" s="128">
        <v>81914.195999999996</v>
      </c>
      <c r="J485" s="104">
        <f t="shared" si="43"/>
        <v>15564</v>
      </c>
      <c r="K485" s="104">
        <f t="shared" si="44"/>
        <v>97478.195999999996</v>
      </c>
      <c r="L485" s="129">
        <f t="shared" si="42"/>
        <v>1169738.352</v>
      </c>
      <c r="M485" s="113"/>
      <c r="N485" s="113">
        <f t="shared" si="45"/>
        <v>0</v>
      </c>
      <c r="O485" s="113">
        <f t="shared" si="46"/>
        <v>0</v>
      </c>
      <c r="P485" s="113">
        <f t="shared" si="47"/>
        <v>0</v>
      </c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</row>
    <row r="486" spans="1:28" ht="63" x14ac:dyDescent="0.25">
      <c r="A486" s="87"/>
      <c r="B486" s="90" t="s">
        <v>684</v>
      </c>
      <c r="C486" s="90" t="s">
        <v>1849</v>
      </c>
      <c r="D486" s="90" t="s">
        <v>1744</v>
      </c>
      <c r="E486" s="84" t="s">
        <v>1747</v>
      </c>
      <c r="F486" s="125" t="s">
        <v>691</v>
      </c>
      <c r="G486" s="126" t="s">
        <v>2</v>
      </c>
      <c r="H486" s="127">
        <v>31</v>
      </c>
      <c r="I486" s="128">
        <v>50542.127999999997</v>
      </c>
      <c r="J486" s="104">
        <f t="shared" si="43"/>
        <v>9603</v>
      </c>
      <c r="K486" s="104">
        <f t="shared" si="44"/>
        <v>60145.127999999997</v>
      </c>
      <c r="L486" s="129">
        <f t="shared" si="42"/>
        <v>1864498.9679999999</v>
      </c>
      <c r="M486" s="113"/>
      <c r="N486" s="113">
        <f t="shared" si="45"/>
        <v>0</v>
      </c>
      <c r="O486" s="113">
        <f t="shared" si="46"/>
        <v>0</v>
      </c>
      <c r="P486" s="113">
        <f t="shared" si="47"/>
        <v>0</v>
      </c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</row>
    <row r="487" spans="1:28" ht="63" x14ac:dyDescent="0.25">
      <c r="A487" s="87"/>
      <c r="B487" s="90" t="s">
        <v>686</v>
      </c>
      <c r="C487" s="90" t="s">
        <v>1849</v>
      </c>
      <c r="D487" s="90" t="s">
        <v>1744</v>
      </c>
      <c r="E487" s="84" t="s">
        <v>1747</v>
      </c>
      <c r="F487" s="125" t="s">
        <v>693</v>
      </c>
      <c r="G487" s="126" t="s">
        <v>2</v>
      </c>
      <c r="H487" s="127">
        <v>32</v>
      </c>
      <c r="I487" s="128">
        <v>85656.48</v>
      </c>
      <c r="J487" s="104">
        <f t="shared" si="43"/>
        <v>16275</v>
      </c>
      <c r="K487" s="104">
        <f t="shared" si="44"/>
        <v>101931.48</v>
      </c>
      <c r="L487" s="129">
        <f t="shared" si="42"/>
        <v>3261807.36</v>
      </c>
      <c r="M487" s="113"/>
      <c r="N487" s="113">
        <f t="shared" si="45"/>
        <v>0</v>
      </c>
      <c r="O487" s="113">
        <f t="shared" si="46"/>
        <v>0</v>
      </c>
      <c r="P487" s="113">
        <f t="shared" si="47"/>
        <v>0</v>
      </c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</row>
    <row r="488" spans="1:28" ht="63" x14ac:dyDescent="0.25">
      <c r="A488" s="87"/>
      <c r="B488" s="90" t="s">
        <v>687</v>
      </c>
      <c r="C488" s="90" t="s">
        <v>1849</v>
      </c>
      <c r="D488" s="90" t="s">
        <v>1744</v>
      </c>
      <c r="E488" s="84" t="s">
        <v>1747</v>
      </c>
      <c r="F488" s="130" t="s">
        <v>1836</v>
      </c>
      <c r="G488" s="126" t="s">
        <v>2</v>
      </c>
      <c r="H488" s="127">
        <v>42</v>
      </c>
      <c r="I488" s="128">
        <v>68737.032000000007</v>
      </c>
      <c r="J488" s="104">
        <f t="shared" si="43"/>
        <v>13060</v>
      </c>
      <c r="K488" s="104">
        <f t="shared" si="44"/>
        <v>81797.032000000007</v>
      </c>
      <c r="L488" s="129">
        <f t="shared" si="42"/>
        <v>3435475.3440000005</v>
      </c>
      <c r="M488" s="113"/>
      <c r="N488" s="113">
        <f t="shared" si="45"/>
        <v>0</v>
      </c>
      <c r="O488" s="113">
        <f t="shared" si="46"/>
        <v>0</v>
      </c>
      <c r="P488" s="113">
        <f t="shared" si="47"/>
        <v>0</v>
      </c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</row>
    <row r="489" spans="1:28" ht="63" x14ac:dyDescent="0.25">
      <c r="A489" s="87"/>
      <c r="B489" s="90" t="s">
        <v>689</v>
      </c>
      <c r="C489" s="90" t="s">
        <v>1849</v>
      </c>
      <c r="D489" s="90" t="s">
        <v>1744</v>
      </c>
      <c r="E489" s="84" t="s">
        <v>1747</v>
      </c>
      <c r="F489" s="130" t="s">
        <v>1837</v>
      </c>
      <c r="G489" s="126" t="s">
        <v>2</v>
      </c>
      <c r="H489" s="127">
        <v>65</v>
      </c>
      <c r="I489" s="128">
        <v>81764.592000000004</v>
      </c>
      <c r="J489" s="104">
        <f t="shared" si="43"/>
        <v>15535</v>
      </c>
      <c r="K489" s="104">
        <f t="shared" si="44"/>
        <v>97299.592000000004</v>
      </c>
      <c r="L489" s="129">
        <f t="shared" si="42"/>
        <v>6324473.4800000004</v>
      </c>
      <c r="M489" s="113"/>
      <c r="N489" s="113">
        <f t="shared" si="45"/>
        <v>0</v>
      </c>
      <c r="O489" s="113">
        <f t="shared" si="46"/>
        <v>0</v>
      </c>
      <c r="P489" s="113">
        <f t="shared" si="47"/>
        <v>0</v>
      </c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</row>
    <row r="490" spans="1:28" ht="63" x14ac:dyDescent="0.25">
      <c r="A490" s="87"/>
      <c r="B490" s="90" t="s">
        <v>690</v>
      </c>
      <c r="C490" s="90" t="s">
        <v>1849</v>
      </c>
      <c r="D490" s="90" t="s">
        <v>1744</v>
      </c>
      <c r="E490" s="84" t="s">
        <v>1747</v>
      </c>
      <c r="F490" s="130" t="s">
        <v>697</v>
      </c>
      <c r="G490" s="126" t="s">
        <v>2</v>
      </c>
      <c r="H490" s="127">
        <v>44</v>
      </c>
      <c r="I490" s="128">
        <v>97894.524000000005</v>
      </c>
      <c r="J490" s="104">
        <f t="shared" si="43"/>
        <v>18600</v>
      </c>
      <c r="K490" s="104">
        <f t="shared" si="44"/>
        <v>116494.524</v>
      </c>
      <c r="L490" s="129">
        <f t="shared" si="42"/>
        <v>5125759.0559999999</v>
      </c>
      <c r="M490" s="113"/>
      <c r="N490" s="113">
        <f t="shared" si="45"/>
        <v>0</v>
      </c>
      <c r="O490" s="113">
        <f t="shared" si="46"/>
        <v>0</v>
      </c>
      <c r="P490" s="113">
        <f t="shared" si="47"/>
        <v>0</v>
      </c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</row>
    <row r="491" spans="1:28" ht="63" x14ac:dyDescent="0.25">
      <c r="A491" s="87"/>
      <c r="B491" s="90" t="s">
        <v>692</v>
      </c>
      <c r="C491" s="90" t="s">
        <v>1849</v>
      </c>
      <c r="D491" s="90" t="s">
        <v>1744</v>
      </c>
      <c r="E491" s="84" t="s">
        <v>1747</v>
      </c>
      <c r="F491" s="130" t="s">
        <v>699</v>
      </c>
      <c r="G491" s="126" t="s">
        <v>2</v>
      </c>
      <c r="H491" s="127">
        <v>46</v>
      </c>
      <c r="I491" s="128">
        <v>101974.236</v>
      </c>
      <c r="J491" s="104">
        <f t="shared" si="43"/>
        <v>19375</v>
      </c>
      <c r="K491" s="104">
        <f t="shared" si="44"/>
        <v>121349.236</v>
      </c>
      <c r="L491" s="129">
        <f t="shared" si="42"/>
        <v>5582064.8560000006</v>
      </c>
      <c r="M491" s="113"/>
      <c r="N491" s="113">
        <f t="shared" si="45"/>
        <v>0</v>
      </c>
      <c r="O491" s="113">
        <f t="shared" si="46"/>
        <v>0</v>
      </c>
      <c r="P491" s="113">
        <f t="shared" si="47"/>
        <v>0</v>
      </c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</row>
    <row r="492" spans="1:28" ht="63" x14ac:dyDescent="0.25">
      <c r="A492" s="87"/>
      <c r="B492" s="90" t="s">
        <v>694</v>
      </c>
      <c r="C492" s="90" t="s">
        <v>1849</v>
      </c>
      <c r="D492" s="90" t="s">
        <v>1744</v>
      </c>
      <c r="E492" s="84" t="s">
        <v>1747</v>
      </c>
      <c r="F492" s="130" t="s">
        <v>701</v>
      </c>
      <c r="G492" s="126" t="s">
        <v>2</v>
      </c>
      <c r="H492" s="127">
        <v>25</v>
      </c>
      <c r="I492" s="128">
        <v>71380.763999999996</v>
      </c>
      <c r="J492" s="104">
        <f t="shared" si="43"/>
        <v>13562</v>
      </c>
      <c r="K492" s="104">
        <f t="shared" si="44"/>
        <v>84942.763999999996</v>
      </c>
      <c r="L492" s="129">
        <f t="shared" si="42"/>
        <v>2123569.1</v>
      </c>
      <c r="M492" s="113"/>
      <c r="N492" s="113">
        <f t="shared" si="45"/>
        <v>0</v>
      </c>
      <c r="O492" s="113">
        <f t="shared" si="46"/>
        <v>0</v>
      </c>
      <c r="P492" s="113">
        <f t="shared" si="47"/>
        <v>0</v>
      </c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</row>
    <row r="493" spans="1:28" ht="63" x14ac:dyDescent="0.25">
      <c r="A493" s="87"/>
      <c r="B493" s="90" t="s">
        <v>695</v>
      </c>
      <c r="C493" s="90" t="s">
        <v>1849</v>
      </c>
      <c r="D493" s="90" t="s">
        <v>1744</v>
      </c>
      <c r="E493" s="84" t="s">
        <v>1747</v>
      </c>
      <c r="F493" s="130" t="s">
        <v>703</v>
      </c>
      <c r="G493" s="126" t="s">
        <v>2</v>
      </c>
      <c r="H493" s="127">
        <v>140</v>
      </c>
      <c r="I493" s="128">
        <v>10198.188</v>
      </c>
      <c r="J493" s="104">
        <f t="shared" si="43"/>
        <v>1938</v>
      </c>
      <c r="K493" s="104">
        <f t="shared" si="44"/>
        <v>12136.188</v>
      </c>
      <c r="L493" s="129">
        <f t="shared" si="42"/>
        <v>1699066.32</v>
      </c>
      <c r="M493" s="113"/>
      <c r="N493" s="113">
        <f t="shared" si="45"/>
        <v>0</v>
      </c>
      <c r="O493" s="113">
        <f t="shared" si="46"/>
        <v>0</v>
      </c>
      <c r="P493" s="113">
        <f t="shared" si="47"/>
        <v>0</v>
      </c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</row>
    <row r="494" spans="1:28" ht="63" x14ac:dyDescent="0.25">
      <c r="A494" s="87"/>
      <c r="B494" s="90" t="s">
        <v>696</v>
      </c>
      <c r="C494" s="90" t="s">
        <v>1849</v>
      </c>
      <c r="D494" s="90" t="s">
        <v>1744</v>
      </c>
      <c r="E494" s="84" t="s">
        <v>1747</v>
      </c>
      <c r="F494" s="130" t="s">
        <v>705</v>
      </c>
      <c r="G494" s="126" t="s">
        <v>2</v>
      </c>
      <c r="H494" s="127">
        <v>45</v>
      </c>
      <c r="I494" s="128">
        <v>4690.1400000000003</v>
      </c>
      <c r="J494" s="104">
        <f t="shared" si="43"/>
        <v>891</v>
      </c>
      <c r="K494" s="104">
        <f t="shared" si="44"/>
        <v>5581.14</v>
      </c>
      <c r="L494" s="129">
        <f t="shared" si="42"/>
        <v>251151.30000000002</v>
      </c>
      <c r="M494" s="113"/>
      <c r="N494" s="113">
        <f t="shared" si="45"/>
        <v>0</v>
      </c>
      <c r="O494" s="113">
        <f t="shared" si="46"/>
        <v>0</v>
      </c>
      <c r="P494" s="113">
        <f t="shared" si="47"/>
        <v>0</v>
      </c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</row>
    <row r="495" spans="1:28" ht="63" x14ac:dyDescent="0.25">
      <c r="A495" s="87"/>
      <c r="B495" s="90" t="s">
        <v>698</v>
      </c>
      <c r="C495" s="90" t="s">
        <v>1849</v>
      </c>
      <c r="D495" s="90" t="s">
        <v>1744</v>
      </c>
      <c r="E495" s="84" t="s">
        <v>1747</v>
      </c>
      <c r="F495" s="130" t="s">
        <v>707</v>
      </c>
      <c r="G495" s="126" t="s">
        <v>2</v>
      </c>
      <c r="H495" s="127">
        <v>54</v>
      </c>
      <c r="I495" s="128">
        <v>45886.932000000001</v>
      </c>
      <c r="J495" s="104">
        <f t="shared" si="43"/>
        <v>8719</v>
      </c>
      <c r="K495" s="104">
        <f t="shared" si="44"/>
        <v>54605.932000000001</v>
      </c>
      <c r="L495" s="129">
        <f t="shared" si="42"/>
        <v>2948720.3280000002</v>
      </c>
      <c r="M495" s="113"/>
      <c r="N495" s="113">
        <f t="shared" si="45"/>
        <v>0</v>
      </c>
      <c r="O495" s="113">
        <f t="shared" si="46"/>
        <v>0</v>
      </c>
      <c r="P495" s="113">
        <f t="shared" si="47"/>
        <v>0</v>
      </c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</row>
    <row r="496" spans="1:28" ht="63" x14ac:dyDescent="0.25">
      <c r="A496" s="87"/>
      <c r="B496" s="90" t="s">
        <v>700</v>
      </c>
      <c r="C496" s="90" t="s">
        <v>1849</v>
      </c>
      <c r="D496" s="90" t="s">
        <v>1744</v>
      </c>
      <c r="E496" s="84" t="s">
        <v>1747</v>
      </c>
      <c r="F496" s="130" t="s">
        <v>709</v>
      </c>
      <c r="G496" s="126" t="s">
        <v>2</v>
      </c>
      <c r="H496" s="127">
        <v>12</v>
      </c>
      <c r="I496" s="128">
        <v>110334.588</v>
      </c>
      <c r="J496" s="104">
        <f t="shared" si="43"/>
        <v>20964</v>
      </c>
      <c r="K496" s="104">
        <f t="shared" si="44"/>
        <v>131298.58799999999</v>
      </c>
      <c r="L496" s="129">
        <f t="shared" si="42"/>
        <v>1575583.0559999999</v>
      </c>
      <c r="M496" s="113"/>
      <c r="N496" s="113">
        <f t="shared" si="45"/>
        <v>0</v>
      </c>
      <c r="O496" s="113">
        <f t="shared" si="46"/>
        <v>0</v>
      </c>
      <c r="P496" s="113">
        <f t="shared" si="47"/>
        <v>0</v>
      </c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</row>
    <row r="497" spans="1:28" ht="63" x14ac:dyDescent="0.25">
      <c r="A497" s="87"/>
      <c r="B497" s="90" t="s">
        <v>702</v>
      </c>
      <c r="C497" s="90" t="s">
        <v>1849</v>
      </c>
      <c r="D497" s="90" t="s">
        <v>1744</v>
      </c>
      <c r="E497" s="84" t="s">
        <v>1747</v>
      </c>
      <c r="F497" s="130" t="s">
        <v>712</v>
      </c>
      <c r="G497" s="126" t="s">
        <v>2</v>
      </c>
      <c r="H497" s="127">
        <v>12</v>
      </c>
      <c r="I497" s="128">
        <v>24472.811999999998</v>
      </c>
      <c r="J497" s="104">
        <f t="shared" si="43"/>
        <v>4650</v>
      </c>
      <c r="K497" s="104">
        <f t="shared" si="44"/>
        <v>29122.811999999998</v>
      </c>
      <c r="L497" s="129">
        <f t="shared" si="42"/>
        <v>349473.74399999995</v>
      </c>
      <c r="M497" s="113"/>
      <c r="N497" s="113">
        <f t="shared" si="45"/>
        <v>0</v>
      </c>
      <c r="O497" s="113">
        <f t="shared" si="46"/>
        <v>0</v>
      </c>
      <c r="P497" s="113">
        <f t="shared" si="47"/>
        <v>0</v>
      </c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</row>
    <row r="498" spans="1:28" ht="63" x14ac:dyDescent="0.25">
      <c r="A498" s="87"/>
      <c r="B498" s="90" t="s">
        <v>704</v>
      </c>
      <c r="C498" s="90" t="s">
        <v>1849</v>
      </c>
      <c r="D498" s="90" t="s">
        <v>1744</v>
      </c>
      <c r="E498" s="84" t="s">
        <v>1747</v>
      </c>
      <c r="F498" s="130" t="s">
        <v>714</v>
      </c>
      <c r="G498" s="126" t="s">
        <v>2</v>
      </c>
      <c r="H498" s="127">
        <v>25</v>
      </c>
      <c r="I498" s="128">
        <v>4078.62</v>
      </c>
      <c r="J498" s="104">
        <f t="shared" si="43"/>
        <v>775</v>
      </c>
      <c r="K498" s="104">
        <f t="shared" si="44"/>
        <v>4853.62</v>
      </c>
      <c r="L498" s="129">
        <f t="shared" si="42"/>
        <v>121340.5</v>
      </c>
      <c r="M498" s="113"/>
      <c r="N498" s="113">
        <f t="shared" si="45"/>
        <v>0</v>
      </c>
      <c r="O498" s="113">
        <f t="shared" si="46"/>
        <v>0</v>
      </c>
      <c r="P498" s="113">
        <f t="shared" si="47"/>
        <v>0</v>
      </c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</row>
    <row r="499" spans="1:28" ht="63" x14ac:dyDescent="0.25">
      <c r="A499" s="87"/>
      <c r="B499" s="90" t="s">
        <v>706</v>
      </c>
      <c r="C499" s="90" t="s">
        <v>1849</v>
      </c>
      <c r="D499" s="90" t="s">
        <v>1744</v>
      </c>
      <c r="E499" s="84" t="s">
        <v>1747</v>
      </c>
      <c r="F499" s="130" t="s">
        <v>716</v>
      </c>
      <c r="G499" s="126" t="s">
        <v>2</v>
      </c>
      <c r="H499" s="127">
        <v>12</v>
      </c>
      <c r="I499" s="128">
        <v>32078.592000000001</v>
      </c>
      <c r="J499" s="104">
        <f t="shared" si="43"/>
        <v>6095</v>
      </c>
      <c r="K499" s="104">
        <f t="shared" si="44"/>
        <v>38173.592000000004</v>
      </c>
      <c r="L499" s="129">
        <f t="shared" si="42"/>
        <v>458083.10400000005</v>
      </c>
      <c r="M499" s="113"/>
      <c r="N499" s="113">
        <f t="shared" si="45"/>
        <v>0</v>
      </c>
      <c r="O499" s="113">
        <f t="shared" si="46"/>
        <v>0</v>
      </c>
      <c r="P499" s="113">
        <f t="shared" si="47"/>
        <v>0</v>
      </c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</row>
    <row r="500" spans="1:28" ht="63" x14ac:dyDescent="0.25">
      <c r="A500" s="87"/>
      <c r="B500" s="90" t="s">
        <v>708</v>
      </c>
      <c r="C500" s="90" t="s">
        <v>1849</v>
      </c>
      <c r="D500" s="90" t="s">
        <v>1744</v>
      </c>
      <c r="E500" s="84" t="s">
        <v>1747</v>
      </c>
      <c r="F500" s="130" t="s">
        <v>1838</v>
      </c>
      <c r="G500" s="126" t="s">
        <v>20</v>
      </c>
      <c r="H500" s="127">
        <v>13</v>
      </c>
      <c r="I500" s="128">
        <v>51991</v>
      </c>
      <c r="J500" s="104">
        <f t="shared" si="43"/>
        <v>9878</v>
      </c>
      <c r="K500" s="104">
        <f t="shared" si="44"/>
        <v>61869</v>
      </c>
      <c r="L500" s="129">
        <f t="shared" si="42"/>
        <v>804297</v>
      </c>
      <c r="M500" s="113"/>
      <c r="N500" s="113">
        <f t="shared" si="45"/>
        <v>0</v>
      </c>
      <c r="O500" s="113">
        <f t="shared" si="46"/>
        <v>0</v>
      </c>
      <c r="P500" s="113">
        <f t="shared" si="47"/>
        <v>0</v>
      </c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</row>
    <row r="501" spans="1:28" ht="63" x14ac:dyDescent="0.25">
      <c r="A501" s="87"/>
      <c r="B501" s="90" t="s">
        <v>710</v>
      </c>
      <c r="C501" s="90" t="s">
        <v>1849</v>
      </c>
      <c r="D501" s="90" t="s">
        <v>1744</v>
      </c>
      <c r="E501" s="84" t="s">
        <v>1747</v>
      </c>
      <c r="F501" s="130" t="s">
        <v>719</v>
      </c>
      <c r="G501" s="126" t="s">
        <v>2</v>
      </c>
      <c r="H501" s="127">
        <v>15</v>
      </c>
      <c r="I501" s="128">
        <v>2241.8760000000002</v>
      </c>
      <c r="J501" s="104">
        <f t="shared" si="43"/>
        <v>426</v>
      </c>
      <c r="K501" s="104">
        <f t="shared" si="44"/>
        <v>2667.8760000000002</v>
      </c>
      <c r="L501" s="129">
        <f t="shared" si="42"/>
        <v>40018.14</v>
      </c>
      <c r="M501" s="113"/>
      <c r="N501" s="113">
        <f t="shared" si="45"/>
        <v>0</v>
      </c>
      <c r="O501" s="113">
        <f t="shared" si="46"/>
        <v>0</v>
      </c>
      <c r="P501" s="113">
        <f t="shared" si="47"/>
        <v>0</v>
      </c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</row>
    <row r="502" spans="1:28" ht="63" x14ac:dyDescent="0.25">
      <c r="A502" s="87"/>
      <c r="B502" s="90" t="s">
        <v>711</v>
      </c>
      <c r="C502" s="90" t="s">
        <v>1849</v>
      </c>
      <c r="D502" s="90" t="s">
        <v>1744</v>
      </c>
      <c r="E502" s="84" t="s">
        <v>1747</v>
      </c>
      <c r="F502" s="130" t="s">
        <v>721</v>
      </c>
      <c r="G502" s="126" t="s">
        <v>2</v>
      </c>
      <c r="H502" s="127">
        <v>33</v>
      </c>
      <c r="I502" s="128">
        <v>67247.543999999994</v>
      </c>
      <c r="J502" s="104">
        <f t="shared" si="43"/>
        <v>12777</v>
      </c>
      <c r="K502" s="104">
        <f t="shared" si="44"/>
        <v>80024.543999999994</v>
      </c>
      <c r="L502" s="129">
        <f t="shared" si="42"/>
        <v>2640809.9519999996</v>
      </c>
      <c r="M502" s="113"/>
      <c r="N502" s="113">
        <f t="shared" si="45"/>
        <v>0</v>
      </c>
      <c r="O502" s="113">
        <f t="shared" si="46"/>
        <v>0</v>
      </c>
      <c r="P502" s="113">
        <f t="shared" si="47"/>
        <v>0</v>
      </c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</row>
    <row r="503" spans="1:28" ht="63" x14ac:dyDescent="0.25">
      <c r="A503" s="87"/>
      <c r="B503" s="90" t="s">
        <v>713</v>
      </c>
      <c r="C503" s="90" t="s">
        <v>1849</v>
      </c>
      <c r="D503" s="90" t="s">
        <v>1744</v>
      </c>
      <c r="E503" s="84" t="s">
        <v>1747</v>
      </c>
      <c r="F503" s="130" t="s">
        <v>1839</v>
      </c>
      <c r="G503" s="126" t="s">
        <v>2</v>
      </c>
      <c r="H503" s="127">
        <v>50</v>
      </c>
      <c r="I503" s="128">
        <v>90560.652000000002</v>
      </c>
      <c r="J503" s="104">
        <f t="shared" si="43"/>
        <v>17207</v>
      </c>
      <c r="K503" s="104">
        <f t="shared" si="44"/>
        <v>107767.652</v>
      </c>
      <c r="L503" s="129">
        <f t="shared" si="42"/>
        <v>5388382.5999999996</v>
      </c>
      <c r="M503" s="113"/>
      <c r="N503" s="113">
        <f t="shared" si="45"/>
        <v>0</v>
      </c>
      <c r="O503" s="113">
        <f t="shared" si="46"/>
        <v>0</v>
      </c>
      <c r="P503" s="113">
        <f t="shared" si="47"/>
        <v>0</v>
      </c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</row>
    <row r="504" spans="1:28" ht="63" x14ac:dyDescent="0.25">
      <c r="A504" s="87"/>
      <c r="B504" s="90" t="s">
        <v>715</v>
      </c>
      <c r="C504" s="90" t="s">
        <v>1849</v>
      </c>
      <c r="D504" s="90" t="s">
        <v>1744</v>
      </c>
      <c r="E504" s="84" t="s">
        <v>1747</v>
      </c>
      <c r="F504" s="130" t="s">
        <v>724</v>
      </c>
      <c r="G504" s="126" t="s">
        <v>2</v>
      </c>
      <c r="H504" s="127">
        <v>13</v>
      </c>
      <c r="I504" s="128">
        <v>36706.487999999998</v>
      </c>
      <c r="J504" s="104">
        <f t="shared" si="43"/>
        <v>6974</v>
      </c>
      <c r="K504" s="104">
        <f t="shared" si="44"/>
        <v>43680.487999999998</v>
      </c>
      <c r="L504" s="129">
        <f t="shared" si="42"/>
        <v>567846.34399999992</v>
      </c>
      <c r="M504" s="113"/>
      <c r="N504" s="113">
        <f t="shared" si="45"/>
        <v>0</v>
      </c>
      <c r="O504" s="113">
        <f t="shared" si="46"/>
        <v>0</v>
      </c>
      <c r="P504" s="113">
        <f t="shared" si="47"/>
        <v>0</v>
      </c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</row>
    <row r="505" spans="1:28" ht="63" x14ac:dyDescent="0.25">
      <c r="A505" s="87"/>
      <c r="B505" s="90" t="s">
        <v>717</v>
      </c>
      <c r="C505" s="90" t="s">
        <v>1849</v>
      </c>
      <c r="D505" s="90" t="s">
        <v>1744</v>
      </c>
      <c r="E505" s="84" t="s">
        <v>1747</v>
      </c>
      <c r="F505" s="130" t="s">
        <v>1840</v>
      </c>
      <c r="G505" s="126" t="s">
        <v>2</v>
      </c>
      <c r="H505" s="127">
        <v>50</v>
      </c>
      <c r="I505" s="128">
        <v>226751.61600000001</v>
      </c>
      <c r="J505" s="104">
        <f t="shared" si="43"/>
        <v>43083</v>
      </c>
      <c r="K505" s="104">
        <f t="shared" si="44"/>
        <v>269834.61600000004</v>
      </c>
      <c r="L505" s="129">
        <f t="shared" si="42"/>
        <v>13491730.800000003</v>
      </c>
      <c r="M505" s="113"/>
      <c r="N505" s="113">
        <f t="shared" si="45"/>
        <v>0</v>
      </c>
      <c r="O505" s="113">
        <f t="shared" si="46"/>
        <v>0</v>
      </c>
      <c r="P505" s="113">
        <f t="shared" si="47"/>
        <v>0</v>
      </c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</row>
    <row r="506" spans="1:28" ht="63" x14ac:dyDescent="0.25">
      <c r="A506" s="87"/>
      <c r="B506" s="90" t="s">
        <v>718</v>
      </c>
      <c r="C506" s="90" t="s">
        <v>1849</v>
      </c>
      <c r="D506" s="90" t="s">
        <v>1744</v>
      </c>
      <c r="E506" s="84" t="s">
        <v>1747</v>
      </c>
      <c r="F506" s="130" t="s">
        <v>728</v>
      </c>
      <c r="G506" s="126" t="s">
        <v>2</v>
      </c>
      <c r="H506" s="127">
        <v>26</v>
      </c>
      <c r="I506" s="128">
        <v>5100.732</v>
      </c>
      <c r="J506" s="104">
        <f t="shared" si="43"/>
        <v>969</v>
      </c>
      <c r="K506" s="104">
        <f t="shared" si="44"/>
        <v>6069.732</v>
      </c>
      <c r="L506" s="129">
        <f t="shared" si="42"/>
        <v>157813.03200000001</v>
      </c>
      <c r="M506" s="113"/>
      <c r="N506" s="113">
        <f t="shared" si="45"/>
        <v>0</v>
      </c>
      <c r="O506" s="113">
        <f t="shared" si="46"/>
        <v>0</v>
      </c>
      <c r="P506" s="113">
        <f t="shared" si="47"/>
        <v>0</v>
      </c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</row>
    <row r="507" spans="1:28" ht="63" x14ac:dyDescent="0.25">
      <c r="A507" s="87"/>
      <c r="B507" s="90" t="s">
        <v>720</v>
      </c>
      <c r="C507" s="90" t="s">
        <v>1849</v>
      </c>
      <c r="D507" s="90" t="s">
        <v>1744</v>
      </c>
      <c r="E507" s="84" t="s">
        <v>1747</v>
      </c>
      <c r="F507" s="130" t="s">
        <v>730</v>
      </c>
      <c r="G507" s="126" t="s">
        <v>20</v>
      </c>
      <c r="H507" s="127">
        <v>23</v>
      </c>
      <c r="I507" s="128">
        <v>7076.16</v>
      </c>
      <c r="J507" s="104">
        <f t="shared" si="43"/>
        <v>1344</v>
      </c>
      <c r="K507" s="104">
        <f t="shared" si="44"/>
        <v>8420.16</v>
      </c>
      <c r="L507" s="129">
        <f t="shared" si="42"/>
        <v>193663.68</v>
      </c>
      <c r="M507" s="113"/>
      <c r="N507" s="113">
        <f t="shared" si="45"/>
        <v>0</v>
      </c>
      <c r="O507" s="113">
        <f t="shared" si="46"/>
        <v>0</v>
      </c>
      <c r="P507" s="113">
        <f t="shared" si="47"/>
        <v>0</v>
      </c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</row>
    <row r="508" spans="1:28" ht="63" x14ac:dyDescent="0.25">
      <c r="A508" s="87"/>
      <c r="B508" s="90" t="s">
        <v>722</v>
      </c>
      <c r="C508" s="90" t="s">
        <v>1849</v>
      </c>
      <c r="D508" s="90" t="s">
        <v>1744</v>
      </c>
      <c r="E508" s="84" t="s">
        <v>1747</v>
      </c>
      <c r="F508" s="125" t="s">
        <v>732</v>
      </c>
      <c r="G508" s="126" t="s">
        <v>20</v>
      </c>
      <c r="H508" s="127">
        <v>20</v>
      </c>
      <c r="I508" s="128">
        <v>17184.804</v>
      </c>
      <c r="J508" s="104">
        <f t="shared" si="43"/>
        <v>3265</v>
      </c>
      <c r="K508" s="104">
        <f t="shared" si="44"/>
        <v>20449.804</v>
      </c>
      <c r="L508" s="129">
        <f t="shared" si="42"/>
        <v>408996.08</v>
      </c>
      <c r="M508" s="113"/>
      <c r="N508" s="113">
        <f t="shared" si="45"/>
        <v>0</v>
      </c>
      <c r="O508" s="113">
        <f t="shared" si="46"/>
        <v>0</v>
      </c>
      <c r="P508" s="113">
        <f t="shared" si="47"/>
        <v>0</v>
      </c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</row>
    <row r="509" spans="1:28" ht="63" x14ac:dyDescent="0.25">
      <c r="A509" s="87"/>
      <c r="B509" s="90" t="s">
        <v>723</v>
      </c>
      <c r="C509" s="90" t="s">
        <v>1849</v>
      </c>
      <c r="D509" s="90" t="s">
        <v>1744</v>
      </c>
      <c r="E509" s="84" t="s">
        <v>1747</v>
      </c>
      <c r="F509" s="125" t="s">
        <v>734</v>
      </c>
      <c r="G509" s="126" t="s">
        <v>20</v>
      </c>
      <c r="H509" s="127">
        <v>15</v>
      </c>
      <c r="I509" s="128">
        <v>11119.835999999999</v>
      </c>
      <c r="J509" s="104">
        <f t="shared" si="43"/>
        <v>2113</v>
      </c>
      <c r="K509" s="104">
        <f t="shared" si="44"/>
        <v>13232.835999999999</v>
      </c>
      <c r="L509" s="129">
        <f t="shared" si="42"/>
        <v>198492.53999999998</v>
      </c>
      <c r="M509" s="113"/>
      <c r="N509" s="113">
        <f t="shared" si="45"/>
        <v>0</v>
      </c>
      <c r="O509" s="113">
        <f t="shared" si="46"/>
        <v>0</v>
      </c>
      <c r="P509" s="113">
        <f t="shared" si="47"/>
        <v>0</v>
      </c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</row>
    <row r="510" spans="1:28" ht="63" x14ac:dyDescent="0.25">
      <c r="A510" s="87"/>
      <c r="B510" s="90" t="s">
        <v>725</v>
      </c>
      <c r="C510" s="90" t="s">
        <v>1849</v>
      </c>
      <c r="D510" s="90" t="s">
        <v>1744</v>
      </c>
      <c r="E510" s="84" t="s">
        <v>1747</v>
      </c>
      <c r="F510" s="125" t="s">
        <v>736</v>
      </c>
      <c r="G510" s="126" t="s">
        <v>20</v>
      </c>
      <c r="H510" s="127">
        <v>12</v>
      </c>
      <c r="I510" s="128">
        <v>48627.851999999999</v>
      </c>
      <c r="J510" s="104">
        <f t="shared" si="43"/>
        <v>9239</v>
      </c>
      <c r="K510" s="104">
        <f t="shared" si="44"/>
        <v>57866.851999999999</v>
      </c>
      <c r="L510" s="129">
        <f t="shared" si="42"/>
        <v>694402.22399999993</v>
      </c>
      <c r="M510" s="113"/>
      <c r="N510" s="113">
        <f t="shared" si="45"/>
        <v>0</v>
      </c>
      <c r="O510" s="113">
        <f t="shared" si="46"/>
        <v>0</v>
      </c>
      <c r="P510" s="113">
        <f t="shared" si="47"/>
        <v>0</v>
      </c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</row>
    <row r="511" spans="1:28" ht="63" x14ac:dyDescent="0.25">
      <c r="A511" s="87"/>
      <c r="B511" s="90" t="s">
        <v>726</v>
      </c>
      <c r="C511" s="90" t="s">
        <v>1849</v>
      </c>
      <c r="D511" s="90" t="s">
        <v>1744</v>
      </c>
      <c r="E511" s="84" t="s">
        <v>1747</v>
      </c>
      <c r="F511" s="125" t="s">
        <v>738</v>
      </c>
      <c r="G511" s="126" t="s">
        <v>20</v>
      </c>
      <c r="H511" s="127">
        <v>32</v>
      </c>
      <c r="I511" s="128">
        <v>7135.1279999999997</v>
      </c>
      <c r="J511" s="104">
        <f t="shared" si="43"/>
        <v>1356</v>
      </c>
      <c r="K511" s="104">
        <f t="shared" si="44"/>
        <v>8491.1280000000006</v>
      </c>
      <c r="L511" s="129">
        <f t="shared" si="42"/>
        <v>271716.09600000002</v>
      </c>
      <c r="M511" s="113"/>
      <c r="N511" s="113">
        <f t="shared" si="45"/>
        <v>0</v>
      </c>
      <c r="O511" s="113">
        <f t="shared" si="46"/>
        <v>0</v>
      </c>
      <c r="P511" s="113">
        <f t="shared" si="47"/>
        <v>0</v>
      </c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</row>
    <row r="512" spans="1:28" ht="63" x14ac:dyDescent="0.25">
      <c r="A512" s="87"/>
      <c r="B512" s="90" t="s">
        <v>727</v>
      </c>
      <c r="C512" s="90" t="s">
        <v>1849</v>
      </c>
      <c r="D512" s="90" t="s">
        <v>1744</v>
      </c>
      <c r="E512" s="84" t="s">
        <v>1747</v>
      </c>
      <c r="F512" s="125" t="s">
        <v>740</v>
      </c>
      <c r="G512" s="126" t="s">
        <v>20</v>
      </c>
      <c r="H512" s="127">
        <v>12</v>
      </c>
      <c r="I512" s="128">
        <v>6116.2920000000004</v>
      </c>
      <c r="J512" s="104">
        <f t="shared" si="43"/>
        <v>1162</v>
      </c>
      <c r="K512" s="104">
        <f t="shared" si="44"/>
        <v>7278.2920000000004</v>
      </c>
      <c r="L512" s="129">
        <f t="shared" si="42"/>
        <v>87339.504000000001</v>
      </c>
      <c r="M512" s="113"/>
      <c r="N512" s="113">
        <f t="shared" si="45"/>
        <v>0</v>
      </c>
      <c r="O512" s="113">
        <f t="shared" si="46"/>
        <v>0</v>
      </c>
      <c r="P512" s="113">
        <f t="shared" si="47"/>
        <v>0</v>
      </c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</row>
    <row r="513" spans="1:28" ht="63" x14ac:dyDescent="0.25">
      <c r="A513" s="87"/>
      <c r="B513" s="90" t="s">
        <v>729</v>
      </c>
      <c r="C513" s="90" t="s">
        <v>1849</v>
      </c>
      <c r="D513" s="90" t="s">
        <v>1744</v>
      </c>
      <c r="E513" s="84" t="s">
        <v>1747</v>
      </c>
      <c r="F513" s="125" t="s">
        <v>742</v>
      </c>
      <c r="G513" s="126" t="s">
        <v>20</v>
      </c>
      <c r="H513" s="127">
        <v>14</v>
      </c>
      <c r="I513" s="128">
        <v>14272.44</v>
      </c>
      <c r="J513" s="104">
        <f t="shared" si="43"/>
        <v>2712</v>
      </c>
      <c r="K513" s="104">
        <f t="shared" si="44"/>
        <v>16984.440000000002</v>
      </c>
      <c r="L513" s="129">
        <f t="shared" si="42"/>
        <v>237782.16000000003</v>
      </c>
      <c r="M513" s="113"/>
      <c r="N513" s="113">
        <f t="shared" si="45"/>
        <v>0</v>
      </c>
      <c r="O513" s="113">
        <f t="shared" si="46"/>
        <v>0</v>
      </c>
      <c r="P513" s="113">
        <f t="shared" si="47"/>
        <v>0</v>
      </c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</row>
    <row r="514" spans="1:28" ht="63" x14ac:dyDescent="0.25">
      <c r="A514" s="87"/>
      <c r="B514" s="90" t="s">
        <v>731</v>
      </c>
      <c r="C514" s="90" t="s">
        <v>1849</v>
      </c>
      <c r="D514" s="90" t="s">
        <v>1744</v>
      </c>
      <c r="E514" s="84" t="s">
        <v>1747</v>
      </c>
      <c r="F514" s="125" t="s">
        <v>744</v>
      </c>
      <c r="G514" s="126" t="s">
        <v>2</v>
      </c>
      <c r="H514" s="127">
        <v>11</v>
      </c>
      <c r="I514" s="128">
        <v>4905.2640000000001</v>
      </c>
      <c r="J514" s="104">
        <f t="shared" si="43"/>
        <v>932</v>
      </c>
      <c r="K514" s="104">
        <f t="shared" si="44"/>
        <v>5837.2640000000001</v>
      </c>
      <c r="L514" s="129">
        <f t="shared" si="42"/>
        <v>64209.904000000002</v>
      </c>
      <c r="M514" s="113"/>
      <c r="N514" s="113">
        <f t="shared" si="45"/>
        <v>0</v>
      </c>
      <c r="O514" s="113">
        <f t="shared" si="46"/>
        <v>0</v>
      </c>
      <c r="P514" s="113">
        <f t="shared" si="47"/>
        <v>0</v>
      </c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</row>
    <row r="515" spans="1:28" ht="63" x14ac:dyDescent="0.25">
      <c r="A515" s="87"/>
      <c r="B515" s="90" t="s">
        <v>733</v>
      </c>
      <c r="C515" s="90" t="s">
        <v>1849</v>
      </c>
      <c r="D515" s="90" t="s">
        <v>1744</v>
      </c>
      <c r="E515" s="84" t="s">
        <v>1747</v>
      </c>
      <c r="F515" s="125" t="s">
        <v>746</v>
      </c>
      <c r="G515" s="126" t="s">
        <v>2</v>
      </c>
      <c r="H515" s="127">
        <v>15</v>
      </c>
      <c r="I515" s="128">
        <v>111845.916</v>
      </c>
      <c r="J515" s="104">
        <f t="shared" si="43"/>
        <v>21251</v>
      </c>
      <c r="K515" s="104">
        <f t="shared" si="44"/>
        <v>133096.916</v>
      </c>
      <c r="L515" s="129">
        <f t="shared" si="42"/>
        <v>1996453.74</v>
      </c>
      <c r="M515" s="113"/>
      <c r="N515" s="113">
        <f t="shared" si="45"/>
        <v>0</v>
      </c>
      <c r="O515" s="113">
        <f t="shared" si="46"/>
        <v>0</v>
      </c>
      <c r="P515" s="113">
        <f t="shared" si="47"/>
        <v>0</v>
      </c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</row>
    <row r="516" spans="1:28" ht="63" x14ac:dyDescent="0.25">
      <c r="A516" s="87"/>
      <c r="B516" s="90" t="s">
        <v>735</v>
      </c>
      <c r="C516" s="90" t="s">
        <v>1849</v>
      </c>
      <c r="D516" s="90" t="s">
        <v>1744</v>
      </c>
      <c r="E516" s="84" t="s">
        <v>1747</v>
      </c>
      <c r="F516" s="125" t="s">
        <v>748</v>
      </c>
      <c r="G516" s="126" t="s">
        <v>2</v>
      </c>
      <c r="H516" s="127">
        <v>12</v>
      </c>
      <c r="I516" s="128">
        <v>69825.755999999994</v>
      </c>
      <c r="J516" s="104">
        <f t="shared" si="43"/>
        <v>13267</v>
      </c>
      <c r="K516" s="104">
        <f t="shared" si="44"/>
        <v>83092.755999999994</v>
      </c>
      <c r="L516" s="129">
        <f t="shared" ref="L516:L579" si="48">H516*K516</f>
        <v>997113.07199999993</v>
      </c>
      <c r="M516" s="113"/>
      <c r="N516" s="113">
        <f t="shared" si="45"/>
        <v>0</v>
      </c>
      <c r="O516" s="113">
        <f t="shared" si="46"/>
        <v>0</v>
      </c>
      <c r="P516" s="113">
        <f t="shared" si="47"/>
        <v>0</v>
      </c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</row>
    <row r="517" spans="1:28" ht="63" x14ac:dyDescent="0.25">
      <c r="A517" s="87"/>
      <c r="B517" s="90" t="s">
        <v>737</v>
      </c>
      <c r="C517" s="90" t="s">
        <v>1849</v>
      </c>
      <c r="D517" s="90" t="s">
        <v>1744</v>
      </c>
      <c r="E517" s="84" t="s">
        <v>1747</v>
      </c>
      <c r="F517" s="125" t="s">
        <v>750</v>
      </c>
      <c r="G517" s="126" t="s">
        <v>2</v>
      </c>
      <c r="H517" s="127">
        <v>21</v>
      </c>
      <c r="I517" s="128">
        <v>24258.78</v>
      </c>
      <c r="J517" s="104">
        <f t="shared" ref="J517:J580" si="49">ROUND(I517*0.19,0)</f>
        <v>4609</v>
      </c>
      <c r="K517" s="104">
        <f t="shared" ref="K517:K580" si="50">+I517+J517</f>
        <v>28867.78</v>
      </c>
      <c r="L517" s="129">
        <f t="shared" si="48"/>
        <v>606223.38</v>
      </c>
      <c r="M517" s="113"/>
      <c r="N517" s="113">
        <f t="shared" ref="N517:N580" si="51">ROUND(M517*0.19,0)</f>
        <v>0</v>
      </c>
      <c r="O517" s="113">
        <f t="shared" ref="O517:O580" si="52">+N517+M517</f>
        <v>0</v>
      </c>
      <c r="P517" s="113">
        <f t="shared" ref="P517:P580" si="53">ROUND(+O517*H517,0)</f>
        <v>0</v>
      </c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</row>
    <row r="518" spans="1:28" ht="63" x14ac:dyDescent="0.25">
      <c r="A518" s="87"/>
      <c r="B518" s="90" t="s">
        <v>739</v>
      </c>
      <c r="C518" s="90" t="s">
        <v>1849</v>
      </c>
      <c r="D518" s="90" t="s">
        <v>1744</v>
      </c>
      <c r="E518" s="84" t="s">
        <v>1747</v>
      </c>
      <c r="F518" s="125" t="s">
        <v>752</v>
      </c>
      <c r="G518" s="126" t="s">
        <v>2</v>
      </c>
      <c r="H518" s="127">
        <v>30</v>
      </c>
      <c r="I518" s="128">
        <v>14151.227999999999</v>
      </c>
      <c r="J518" s="104">
        <f t="shared" si="49"/>
        <v>2689</v>
      </c>
      <c r="K518" s="104">
        <f t="shared" si="50"/>
        <v>16840.227999999999</v>
      </c>
      <c r="L518" s="129">
        <f t="shared" si="48"/>
        <v>505206.83999999997</v>
      </c>
      <c r="M518" s="113"/>
      <c r="N518" s="113">
        <f t="shared" si="51"/>
        <v>0</v>
      </c>
      <c r="O518" s="113">
        <f t="shared" si="52"/>
        <v>0</v>
      </c>
      <c r="P518" s="113">
        <f t="shared" si="53"/>
        <v>0</v>
      </c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</row>
    <row r="519" spans="1:28" ht="63" x14ac:dyDescent="0.25">
      <c r="A519" s="87"/>
      <c r="B519" s="90" t="s">
        <v>741</v>
      </c>
      <c r="C519" s="90" t="s">
        <v>1849</v>
      </c>
      <c r="D519" s="90" t="s">
        <v>1744</v>
      </c>
      <c r="E519" s="84" t="s">
        <v>1747</v>
      </c>
      <c r="F519" s="125" t="s">
        <v>754</v>
      </c>
      <c r="G519" s="126" t="s">
        <v>2</v>
      </c>
      <c r="H519" s="127">
        <v>12</v>
      </c>
      <c r="I519" s="128">
        <v>12128.843999999999</v>
      </c>
      <c r="J519" s="104">
        <f t="shared" si="49"/>
        <v>2304</v>
      </c>
      <c r="K519" s="104">
        <f t="shared" si="50"/>
        <v>14432.843999999999</v>
      </c>
      <c r="L519" s="129">
        <f t="shared" si="48"/>
        <v>173194.128</v>
      </c>
      <c r="M519" s="113"/>
      <c r="N519" s="113">
        <f t="shared" si="51"/>
        <v>0</v>
      </c>
      <c r="O519" s="113">
        <f t="shared" si="52"/>
        <v>0</v>
      </c>
      <c r="P519" s="113">
        <f t="shared" si="53"/>
        <v>0</v>
      </c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</row>
    <row r="520" spans="1:28" ht="63" x14ac:dyDescent="0.25">
      <c r="A520" s="87"/>
      <c r="B520" s="90" t="s">
        <v>743</v>
      </c>
      <c r="C520" s="90" t="s">
        <v>1849</v>
      </c>
      <c r="D520" s="90" t="s">
        <v>1744</v>
      </c>
      <c r="E520" s="84" t="s">
        <v>1747</v>
      </c>
      <c r="F520" s="125" t="s">
        <v>756</v>
      </c>
      <c r="G520" s="126" t="s">
        <v>2</v>
      </c>
      <c r="H520" s="127">
        <v>8</v>
      </c>
      <c r="I520" s="128">
        <v>12128.843999999999</v>
      </c>
      <c r="J520" s="104">
        <f t="shared" si="49"/>
        <v>2304</v>
      </c>
      <c r="K520" s="104">
        <f t="shared" si="50"/>
        <v>14432.843999999999</v>
      </c>
      <c r="L520" s="129">
        <f t="shared" si="48"/>
        <v>115462.75199999999</v>
      </c>
      <c r="M520" s="113"/>
      <c r="N520" s="113">
        <f t="shared" si="51"/>
        <v>0</v>
      </c>
      <c r="O520" s="113">
        <f t="shared" si="52"/>
        <v>0</v>
      </c>
      <c r="P520" s="113">
        <f t="shared" si="53"/>
        <v>0</v>
      </c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</row>
    <row r="521" spans="1:28" ht="63" x14ac:dyDescent="0.25">
      <c r="A521" s="87"/>
      <c r="B521" s="90" t="s">
        <v>745</v>
      </c>
      <c r="C521" s="90" t="s">
        <v>1849</v>
      </c>
      <c r="D521" s="90" t="s">
        <v>1744</v>
      </c>
      <c r="E521" s="84" t="s">
        <v>1747</v>
      </c>
      <c r="F521" s="125" t="s">
        <v>758</v>
      </c>
      <c r="G521" s="126" t="s">
        <v>2</v>
      </c>
      <c r="H521" s="127">
        <v>6</v>
      </c>
      <c r="I521" s="128">
        <v>27532.596000000001</v>
      </c>
      <c r="J521" s="104">
        <f t="shared" si="49"/>
        <v>5231</v>
      </c>
      <c r="K521" s="104">
        <f t="shared" si="50"/>
        <v>32763.596000000001</v>
      </c>
      <c r="L521" s="129">
        <f t="shared" si="48"/>
        <v>196581.576</v>
      </c>
      <c r="M521" s="113"/>
      <c r="N521" s="113">
        <f t="shared" si="51"/>
        <v>0</v>
      </c>
      <c r="O521" s="113">
        <f t="shared" si="52"/>
        <v>0</v>
      </c>
      <c r="P521" s="113">
        <f t="shared" si="53"/>
        <v>0</v>
      </c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</row>
    <row r="522" spans="1:28" ht="63" x14ac:dyDescent="0.25">
      <c r="A522" s="87"/>
      <c r="B522" s="90" t="s">
        <v>747</v>
      </c>
      <c r="C522" s="90" t="s">
        <v>1849</v>
      </c>
      <c r="D522" s="90" t="s">
        <v>1744</v>
      </c>
      <c r="E522" s="84" t="s">
        <v>1747</v>
      </c>
      <c r="F522" s="125" t="s">
        <v>760</v>
      </c>
      <c r="G522" s="126" t="s">
        <v>2</v>
      </c>
      <c r="H522" s="127">
        <v>8</v>
      </c>
      <c r="I522" s="128">
        <v>163328.25599999999</v>
      </c>
      <c r="J522" s="104">
        <f t="shared" si="49"/>
        <v>31032</v>
      </c>
      <c r="K522" s="104">
        <f t="shared" si="50"/>
        <v>194360.25599999999</v>
      </c>
      <c r="L522" s="129">
        <f t="shared" si="48"/>
        <v>1554882.048</v>
      </c>
      <c r="M522" s="113"/>
      <c r="N522" s="113">
        <f t="shared" si="51"/>
        <v>0</v>
      </c>
      <c r="O522" s="113">
        <f t="shared" si="52"/>
        <v>0</v>
      </c>
      <c r="P522" s="113">
        <f t="shared" si="53"/>
        <v>0</v>
      </c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</row>
    <row r="523" spans="1:28" ht="63" x14ac:dyDescent="0.25">
      <c r="A523" s="87"/>
      <c r="B523" s="90" t="s">
        <v>749</v>
      </c>
      <c r="C523" s="90" t="s">
        <v>1849</v>
      </c>
      <c r="D523" s="90" t="s">
        <v>1744</v>
      </c>
      <c r="E523" s="84" t="s">
        <v>1747</v>
      </c>
      <c r="F523" s="125" t="s">
        <v>762</v>
      </c>
      <c r="G523" s="126" t="s">
        <v>20</v>
      </c>
      <c r="H523" s="127">
        <v>8</v>
      </c>
      <c r="I523" s="128">
        <v>39423.383999999998</v>
      </c>
      <c r="J523" s="104">
        <f t="shared" si="49"/>
        <v>7490</v>
      </c>
      <c r="K523" s="104">
        <f t="shared" si="50"/>
        <v>46913.383999999998</v>
      </c>
      <c r="L523" s="129">
        <f t="shared" si="48"/>
        <v>375307.07199999999</v>
      </c>
      <c r="M523" s="113"/>
      <c r="N523" s="113">
        <f t="shared" si="51"/>
        <v>0</v>
      </c>
      <c r="O523" s="113">
        <f t="shared" si="52"/>
        <v>0</v>
      </c>
      <c r="P523" s="113">
        <f t="shared" si="53"/>
        <v>0</v>
      </c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</row>
    <row r="524" spans="1:28" ht="63" x14ac:dyDescent="0.25">
      <c r="A524" s="87"/>
      <c r="B524" s="90" t="s">
        <v>751</v>
      </c>
      <c r="C524" s="90" t="s">
        <v>1849</v>
      </c>
      <c r="D524" s="90" t="s">
        <v>1744</v>
      </c>
      <c r="E524" s="84" t="s">
        <v>1747</v>
      </c>
      <c r="F524" s="125" t="s">
        <v>764</v>
      </c>
      <c r="G524" s="126" t="s">
        <v>20</v>
      </c>
      <c r="H524" s="127">
        <v>8</v>
      </c>
      <c r="I524" s="128">
        <v>30592.38</v>
      </c>
      <c r="J524" s="104">
        <f t="shared" si="49"/>
        <v>5813</v>
      </c>
      <c r="K524" s="104">
        <f t="shared" si="50"/>
        <v>36405.380000000005</v>
      </c>
      <c r="L524" s="129">
        <f t="shared" si="48"/>
        <v>291243.04000000004</v>
      </c>
      <c r="M524" s="113"/>
      <c r="N524" s="113">
        <f t="shared" si="51"/>
        <v>0</v>
      </c>
      <c r="O524" s="113">
        <f t="shared" si="52"/>
        <v>0</v>
      </c>
      <c r="P524" s="113">
        <f t="shared" si="53"/>
        <v>0</v>
      </c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</row>
    <row r="525" spans="1:28" ht="63" x14ac:dyDescent="0.25">
      <c r="A525" s="87"/>
      <c r="B525" s="90" t="s">
        <v>753</v>
      </c>
      <c r="C525" s="90" t="s">
        <v>1849</v>
      </c>
      <c r="D525" s="90" t="s">
        <v>1744</v>
      </c>
      <c r="E525" s="84" t="s">
        <v>1747</v>
      </c>
      <c r="F525" s="125" t="s">
        <v>766</v>
      </c>
      <c r="G525" s="126" t="s">
        <v>20</v>
      </c>
      <c r="H525" s="127">
        <v>6</v>
      </c>
      <c r="I525" s="128">
        <v>24472.811999999998</v>
      </c>
      <c r="J525" s="104">
        <f t="shared" si="49"/>
        <v>4650</v>
      </c>
      <c r="K525" s="104">
        <f t="shared" si="50"/>
        <v>29122.811999999998</v>
      </c>
      <c r="L525" s="129">
        <f t="shared" si="48"/>
        <v>174736.87199999997</v>
      </c>
      <c r="M525" s="113"/>
      <c r="N525" s="113">
        <f t="shared" si="51"/>
        <v>0</v>
      </c>
      <c r="O525" s="113">
        <f t="shared" si="52"/>
        <v>0</v>
      </c>
      <c r="P525" s="113">
        <f t="shared" si="53"/>
        <v>0</v>
      </c>
      <c r="Q525" s="88"/>
      <c r="R525" s="88"/>
      <c r="S525" s="88"/>
      <c r="T525" s="88"/>
      <c r="U525" s="88"/>
      <c r="V525" s="88"/>
      <c r="W525" s="88"/>
      <c r="X525" s="88"/>
      <c r="Y525" s="88"/>
      <c r="Z525" s="88"/>
      <c r="AA525" s="88"/>
      <c r="AB525" s="88"/>
    </row>
    <row r="526" spans="1:28" ht="63" x14ac:dyDescent="0.25">
      <c r="A526" s="87"/>
      <c r="B526" s="90" t="s">
        <v>755</v>
      </c>
      <c r="C526" s="90" t="s">
        <v>1849</v>
      </c>
      <c r="D526" s="90" t="s">
        <v>1744</v>
      </c>
      <c r="E526" s="84" t="s">
        <v>1747</v>
      </c>
      <c r="F526" s="125" t="s">
        <v>768</v>
      </c>
      <c r="G526" s="126" t="s">
        <v>20</v>
      </c>
      <c r="H526" s="127">
        <v>26</v>
      </c>
      <c r="I526" s="128">
        <v>18966.948</v>
      </c>
      <c r="J526" s="104">
        <f t="shared" si="49"/>
        <v>3604</v>
      </c>
      <c r="K526" s="104">
        <f t="shared" si="50"/>
        <v>22570.948</v>
      </c>
      <c r="L526" s="129">
        <f t="shared" si="48"/>
        <v>586844.64800000004</v>
      </c>
      <c r="M526" s="113"/>
      <c r="N526" s="113">
        <f t="shared" si="51"/>
        <v>0</v>
      </c>
      <c r="O526" s="113">
        <f t="shared" si="52"/>
        <v>0</v>
      </c>
      <c r="P526" s="113">
        <f t="shared" si="53"/>
        <v>0</v>
      </c>
      <c r="Q526" s="88"/>
      <c r="R526" s="88"/>
      <c r="S526" s="88"/>
      <c r="T526" s="88"/>
      <c r="U526" s="88"/>
      <c r="V526" s="88"/>
      <c r="W526" s="88"/>
      <c r="X526" s="88"/>
      <c r="Y526" s="88"/>
      <c r="Z526" s="88"/>
      <c r="AA526" s="88"/>
      <c r="AB526" s="88"/>
    </row>
    <row r="527" spans="1:28" ht="63" x14ac:dyDescent="0.25">
      <c r="A527" s="87"/>
      <c r="B527" s="90" t="s">
        <v>757</v>
      </c>
      <c r="C527" s="90" t="s">
        <v>1849</v>
      </c>
      <c r="D527" s="90" t="s">
        <v>1744</v>
      </c>
      <c r="E527" s="84" t="s">
        <v>1747</v>
      </c>
      <c r="F527" s="125" t="s">
        <v>770</v>
      </c>
      <c r="G527" s="126" t="s">
        <v>20</v>
      </c>
      <c r="H527" s="127">
        <v>18</v>
      </c>
      <c r="I527" s="128">
        <v>9479.652</v>
      </c>
      <c r="J527" s="104">
        <f t="shared" si="49"/>
        <v>1801</v>
      </c>
      <c r="K527" s="104">
        <f t="shared" si="50"/>
        <v>11280.652</v>
      </c>
      <c r="L527" s="129">
        <f t="shared" si="48"/>
        <v>203051.736</v>
      </c>
      <c r="M527" s="113"/>
      <c r="N527" s="113">
        <f t="shared" si="51"/>
        <v>0</v>
      </c>
      <c r="O527" s="113">
        <f t="shared" si="52"/>
        <v>0</v>
      </c>
      <c r="P527" s="113">
        <f t="shared" si="53"/>
        <v>0</v>
      </c>
      <c r="Q527" s="88"/>
      <c r="R527" s="88"/>
      <c r="S527" s="88"/>
      <c r="T527" s="88"/>
      <c r="U527" s="88"/>
      <c r="V527" s="88"/>
      <c r="W527" s="88"/>
      <c r="X527" s="88"/>
      <c r="Y527" s="88"/>
      <c r="Z527" s="88"/>
      <c r="AA527" s="88"/>
      <c r="AB527" s="88"/>
    </row>
    <row r="528" spans="1:28" ht="63" x14ac:dyDescent="0.25">
      <c r="A528" s="87"/>
      <c r="B528" s="90" t="s">
        <v>759</v>
      </c>
      <c r="C528" s="90" t="s">
        <v>1849</v>
      </c>
      <c r="D528" s="90" t="s">
        <v>1744</v>
      </c>
      <c r="E528" s="84" t="s">
        <v>1747</v>
      </c>
      <c r="F528" s="125" t="s">
        <v>772</v>
      </c>
      <c r="G528" s="126" t="s">
        <v>20</v>
      </c>
      <c r="H528" s="127">
        <v>11</v>
      </c>
      <c r="I528" s="128">
        <v>5054.8680000000004</v>
      </c>
      <c r="J528" s="104">
        <f t="shared" si="49"/>
        <v>960</v>
      </c>
      <c r="K528" s="104">
        <f t="shared" si="50"/>
        <v>6014.8680000000004</v>
      </c>
      <c r="L528" s="129">
        <f t="shared" si="48"/>
        <v>66163.54800000001</v>
      </c>
      <c r="M528" s="113"/>
      <c r="N528" s="113">
        <f t="shared" si="51"/>
        <v>0</v>
      </c>
      <c r="O528" s="113">
        <f t="shared" si="52"/>
        <v>0</v>
      </c>
      <c r="P528" s="113">
        <f t="shared" si="53"/>
        <v>0</v>
      </c>
      <c r="Q528" s="88"/>
      <c r="R528" s="88"/>
      <c r="S528" s="88"/>
      <c r="T528" s="88"/>
      <c r="U528" s="88"/>
      <c r="V528" s="88"/>
      <c r="W528" s="88"/>
      <c r="X528" s="88"/>
      <c r="Y528" s="88"/>
      <c r="Z528" s="88"/>
      <c r="AA528" s="88"/>
      <c r="AB528" s="88"/>
    </row>
    <row r="529" spans="1:28" ht="63" x14ac:dyDescent="0.25">
      <c r="A529" s="87"/>
      <c r="B529" s="90" t="s">
        <v>761</v>
      </c>
      <c r="C529" s="90" t="s">
        <v>1849</v>
      </c>
      <c r="D529" s="90" t="s">
        <v>1744</v>
      </c>
      <c r="E529" s="84" t="s">
        <v>1747</v>
      </c>
      <c r="F529" s="125" t="s">
        <v>774</v>
      </c>
      <c r="G529" s="126" t="s">
        <v>20</v>
      </c>
      <c r="H529" s="127">
        <v>2</v>
      </c>
      <c r="I529" s="128">
        <v>6066.06</v>
      </c>
      <c r="J529" s="104">
        <f t="shared" si="49"/>
        <v>1153</v>
      </c>
      <c r="K529" s="104">
        <f t="shared" si="50"/>
        <v>7219.06</v>
      </c>
      <c r="L529" s="129">
        <f t="shared" si="48"/>
        <v>14438.12</v>
      </c>
      <c r="M529" s="113"/>
      <c r="N529" s="113">
        <f t="shared" si="51"/>
        <v>0</v>
      </c>
      <c r="O529" s="113">
        <f t="shared" si="52"/>
        <v>0</v>
      </c>
      <c r="P529" s="113">
        <f t="shared" si="53"/>
        <v>0</v>
      </c>
      <c r="Q529" s="88"/>
      <c r="R529" s="88"/>
      <c r="S529" s="88"/>
      <c r="T529" s="88"/>
      <c r="U529" s="88"/>
      <c r="V529" s="88"/>
      <c r="W529" s="88"/>
      <c r="X529" s="88"/>
      <c r="Y529" s="88"/>
      <c r="Z529" s="88"/>
      <c r="AA529" s="88"/>
      <c r="AB529" s="88"/>
    </row>
    <row r="530" spans="1:28" ht="63" x14ac:dyDescent="0.25">
      <c r="A530" s="87"/>
      <c r="B530" s="90" t="s">
        <v>763</v>
      </c>
      <c r="C530" s="90" t="s">
        <v>1849</v>
      </c>
      <c r="D530" s="90" t="s">
        <v>1744</v>
      </c>
      <c r="E530" s="84" t="s">
        <v>1747</v>
      </c>
      <c r="F530" s="125" t="s">
        <v>776</v>
      </c>
      <c r="G530" s="126" t="s">
        <v>20</v>
      </c>
      <c r="H530" s="127">
        <v>36</v>
      </c>
      <c r="I530" s="128">
        <v>15295.644</v>
      </c>
      <c r="J530" s="104">
        <f t="shared" si="49"/>
        <v>2906</v>
      </c>
      <c r="K530" s="104">
        <f t="shared" si="50"/>
        <v>18201.644</v>
      </c>
      <c r="L530" s="129">
        <f t="shared" si="48"/>
        <v>655259.18400000001</v>
      </c>
      <c r="M530" s="113"/>
      <c r="N530" s="113">
        <f t="shared" si="51"/>
        <v>0</v>
      </c>
      <c r="O530" s="113">
        <f t="shared" si="52"/>
        <v>0</v>
      </c>
      <c r="P530" s="113">
        <f t="shared" si="53"/>
        <v>0</v>
      </c>
      <c r="Q530" s="88"/>
      <c r="R530" s="88"/>
      <c r="S530" s="88"/>
      <c r="T530" s="88"/>
      <c r="U530" s="88"/>
      <c r="V530" s="88"/>
      <c r="W530" s="88"/>
      <c r="X530" s="88"/>
      <c r="Y530" s="88"/>
      <c r="Z530" s="88"/>
      <c r="AA530" s="88"/>
      <c r="AB530" s="88"/>
    </row>
    <row r="531" spans="1:28" ht="63" x14ac:dyDescent="0.25">
      <c r="A531" s="87"/>
      <c r="B531" s="90" t="s">
        <v>765</v>
      </c>
      <c r="C531" s="90" t="s">
        <v>1849</v>
      </c>
      <c r="D531" s="90" t="s">
        <v>1744</v>
      </c>
      <c r="E531" s="84" t="s">
        <v>1747</v>
      </c>
      <c r="F531" s="125" t="s">
        <v>778</v>
      </c>
      <c r="G531" s="126" t="s">
        <v>2</v>
      </c>
      <c r="H531" s="127">
        <v>14</v>
      </c>
      <c r="I531" s="128">
        <v>36389.807999999997</v>
      </c>
      <c r="J531" s="104">
        <f t="shared" si="49"/>
        <v>6914</v>
      </c>
      <c r="K531" s="104">
        <f t="shared" si="50"/>
        <v>43303.807999999997</v>
      </c>
      <c r="L531" s="129">
        <f t="shared" si="48"/>
        <v>606253.31199999992</v>
      </c>
      <c r="M531" s="113"/>
      <c r="N531" s="113">
        <f t="shared" si="51"/>
        <v>0</v>
      </c>
      <c r="O531" s="113">
        <f t="shared" si="52"/>
        <v>0</v>
      </c>
      <c r="P531" s="113">
        <f t="shared" si="53"/>
        <v>0</v>
      </c>
      <c r="Q531" s="88"/>
      <c r="R531" s="88"/>
      <c r="S531" s="88"/>
      <c r="T531" s="88"/>
      <c r="U531" s="88"/>
      <c r="V531" s="88"/>
      <c r="W531" s="88"/>
      <c r="X531" s="88"/>
      <c r="Y531" s="88"/>
      <c r="Z531" s="88"/>
      <c r="AA531" s="88"/>
      <c r="AB531" s="88"/>
    </row>
    <row r="532" spans="1:28" ht="63" x14ac:dyDescent="0.25">
      <c r="A532" s="87"/>
      <c r="B532" s="90" t="s">
        <v>767</v>
      </c>
      <c r="C532" s="90" t="s">
        <v>1849</v>
      </c>
      <c r="D532" s="90" t="s">
        <v>1744</v>
      </c>
      <c r="E532" s="84" t="s">
        <v>1747</v>
      </c>
      <c r="F532" s="125" t="s">
        <v>780</v>
      </c>
      <c r="G532" s="126" t="s">
        <v>2</v>
      </c>
      <c r="H532" s="127">
        <v>25</v>
      </c>
      <c r="I532" s="128">
        <v>76824.384000000005</v>
      </c>
      <c r="J532" s="104">
        <f t="shared" si="49"/>
        <v>14597</v>
      </c>
      <c r="K532" s="104">
        <f t="shared" si="50"/>
        <v>91421.384000000005</v>
      </c>
      <c r="L532" s="129">
        <f t="shared" si="48"/>
        <v>2285534.6</v>
      </c>
      <c r="M532" s="113"/>
      <c r="N532" s="113">
        <f t="shared" si="51"/>
        <v>0</v>
      </c>
      <c r="O532" s="113">
        <f t="shared" si="52"/>
        <v>0</v>
      </c>
      <c r="P532" s="113">
        <f t="shared" si="53"/>
        <v>0</v>
      </c>
      <c r="Q532" s="88"/>
      <c r="R532" s="88"/>
      <c r="S532" s="88"/>
      <c r="T532" s="88"/>
      <c r="U532" s="88"/>
      <c r="V532" s="88"/>
      <c r="W532" s="88"/>
      <c r="X532" s="88"/>
      <c r="Y532" s="88"/>
      <c r="Z532" s="88"/>
      <c r="AA532" s="88"/>
      <c r="AB532" s="88"/>
    </row>
    <row r="533" spans="1:28" ht="63" x14ac:dyDescent="0.25">
      <c r="A533" s="87"/>
      <c r="B533" s="90" t="s">
        <v>769</v>
      </c>
      <c r="C533" s="90" t="s">
        <v>1849</v>
      </c>
      <c r="D533" s="90" t="s">
        <v>1744</v>
      </c>
      <c r="E533" s="84" t="s">
        <v>1747</v>
      </c>
      <c r="F533" s="125" t="s">
        <v>782</v>
      </c>
      <c r="G533" s="126" t="s">
        <v>2</v>
      </c>
      <c r="H533" s="127">
        <v>12</v>
      </c>
      <c r="I533" s="128">
        <v>7135.1279999999997</v>
      </c>
      <c r="J533" s="104">
        <f t="shared" si="49"/>
        <v>1356</v>
      </c>
      <c r="K533" s="104">
        <f t="shared" si="50"/>
        <v>8491.1280000000006</v>
      </c>
      <c r="L533" s="129">
        <f t="shared" si="48"/>
        <v>101893.53600000001</v>
      </c>
      <c r="M533" s="113"/>
      <c r="N533" s="113">
        <f t="shared" si="51"/>
        <v>0</v>
      </c>
      <c r="O533" s="113">
        <f t="shared" si="52"/>
        <v>0</v>
      </c>
      <c r="P533" s="113">
        <f t="shared" si="53"/>
        <v>0</v>
      </c>
      <c r="Q533" s="88"/>
      <c r="R533" s="88"/>
      <c r="S533" s="88"/>
      <c r="T533" s="88"/>
      <c r="U533" s="88"/>
      <c r="V533" s="88"/>
      <c r="W533" s="88"/>
      <c r="X533" s="88"/>
      <c r="Y533" s="88"/>
      <c r="Z533" s="88"/>
      <c r="AA533" s="88"/>
      <c r="AB533" s="88"/>
    </row>
    <row r="534" spans="1:28" ht="63" x14ac:dyDescent="0.25">
      <c r="A534" s="87"/>
      <c r="B534" s="90" t="s">
        <v>771</v>
      </c>
      <c r="C534" s="90" t="s">
        <v>1849</v>
      </c>
      <c r="D534" s="90" t="s">
        <v>1744</v>
      </c>
      <c r="E534" s="84" t="s">
        <v>1747</v>
      </c>
      <c r="F534" s="125" t="s">
        <v>784</v>
      </c>
      <c r="G534" s="126" t="s">
        <v>20</v>
      </c>
      <c r="H534" s="127">
        <v>21</v>
      </c>
      <c r="I534" s="128">
        <v>98915.543999999994</v>
      </c>
      <c r="J534" s="104">
        <f t="shared" si="49"/>
        <v>18794</v>
      </c>
      <c r="K534" s="104">
        <f t="shared" si="50"/>
        <v>117709.54399999999</v>
      </c>
      <c r="L534" s="129">
        <f t="shared" si="48"/>
        <v>2471900.4239999996</v>
      </c>
      <c r="M534" s="113"/>
      <c r="N534" s="113">
        <f t="shared" si="51"/>
        <v>0</v>
      </c>
      <c r="O534" s="113">
        <f t="shared" si="52"/>
        <v>0</v>
      </c>
      <c r="P534" s="113">
        <f t="shared" si="53"/>
        <v>0</v>
      </c>
      <c r="Q534" s="88"/>
      <c r="R534" s="88"/>
      <c r="S534" s="88"/>
      <c r="T534" s="88"/>
      <c r="U534" s="88"/>
      <c r="V534" s="88"/>
      <c r="W534" s="88"/>
      <c r="X534" s="88"/>
      <c r="Y534" s="88"/>
      <c r="Z534" s="88"/>
      <c r="AA534" s="88"/>
      <c r="AB534" s="88"/>
    </row>
    <row r="535" spans="1:28" ht="63" x14ac:dyDescent="0.25">
      <c r="A535" s="87"/>
      <c r="B535" s="90" t="s">
        <v>773</v>
      </c>
      <c r="C535" s="90" t="s">
        <v>1849</v>
      </c>
      <c r="D535" s="90" t="s">
        <v>1744</v>
      </c>
      <c r="E535" s="84" t="s">
        <v>1747</v>
      </c>
      <c r="F535" s="125" t="s">
        <v>786</v>
      </c>
      <c r="G535" s="126" t="s">
        <v>2</v>
      </c>
      <c r="H535" s="127">
        <v>62</v>
      </c>
      <c r="I535" s="128">
        <v>25829.076000000001</v>
      </c>
      <c r="J535" s="104">
        <f t="shared" si="49"/>
        <v>4908</v>
      </c>
      <c r="K535" s="104">
        <f t="shared" si="50"/>
        <v>30737.076000000001</v>
      </c>
      <c r="L535" s="129">
        <f t="shared" si="48"/>
        <v>1905698.7120000001</v>
      </c>
      <c r="M535" s="113"/>
      <c r="N535" s="113">
        <f t="shared" si="51"/>
        <v>0</v>
      </c>
      <c r="O535" s="113">
        <f t="shared" si="52"/>
        <v>0</v>
      </c>
      <c r="P535" s="113">
        <f t="shared" si="53"/>
        <v>0</v>
      </c>
      <c r="Q535" s="88"/>
      <c r="R535" s="88"/>
      <c r="S535" s="88"/>
      <c r="T535" s="88"/>
      <c r="U535" s="88"/>
      <c r="V535" s="88"/>
      <c r="W535" s="88"/>
      <c r="X535" s="88"/>
      <c r="Y535" s="88"/>
      <c r="Z535" s="88"/>
      <c r="AA535" s="88"/>
      <c r="AB535" s="88"/>
    </row>
    <row r="536" spans="1:28" ht="63" x14ac:dyDescent="0.25">
      <c r="A536" s="87"/>
      <c r="B536" s="90" t="s">
        <v>775</v>
      </c>
      <c r="C536" s="90" t="s">
        <v>1849</v>
      </c>
      <c r="D536" s="90" t="s">
        <v>1744</v>
      </c>
      <c r="E536" s="84" t="s">
        <v>1747</v>
      </c>
      <c r="F536" s="125" t="s">
        <v>788</v>
      </c>
      <c r="G536" s="126" t="s">
        <v>2</v>
      </c>
      <c r="H536" s="127">
        <v>32</v>
      </c>
      <c r="I536" s="128">
        <v>50614.2</v>
      </c>
      <c r="J536" s="104">
        <f t="shared" si="49"/>
        <v>9617</v>
      </c>
      <c r="K536" s="104">
        <f t="shared" si="50"/>
        <v>60231.199999999997</v>
      </c>
      <c r="L536" s="129">
        <f t="shared" si="48"/>
        <v>1927398.3999999999</v>
      </c>
      <c r="M536" s="113"/>
      <c r="N536" s="113">
        <f t="shared" si="51"/>
        <v>0</v>
      </c>
      <c r="O536" s="113">
        <f t="shared" si="52"/>
        <v>0</v>
      </c>
      <c r="P536" s="113">
        <f t="shared" si="53"/>
        <v>0</v>
      </c>
      <c r="Q536" s="88"/>
      <c r="R536" s="88"/>
      <c r="S536" s="88"/>
      <c r="T536" s="88"/>
      <c r="U536" s="88"/>
      <c r="V536" s="88"/>
      <c r="W536" s="88"/>
      <c r="X536" s="88"/>
      <c r="Y536" s="88"/>
      <c r="Z536" s="88"/>
      <c r="AA536" s="88"/>
      <c r="AB536" s="88"/>
    </row>
    <row r="537" spans="1:28" ht="63" x14ac:dyDescent="0.25">
      <c r="A537" s="87"/>
      <c r="B537" s="90" t="s">
        <v>777</v>
      </c>
      <c r="C537" s="90" t="s">
        <v>1849</v>
      </c>
      <c r="D537" s="90" t="s">
        <v>1744</v>
      </c>
      <c r="E537" s="84" t="s">
        <v>1747</v>
      </c>
      <c r="F537" s="125" t="s">
        <v>790</v>
      </c>
      <c r="G537" s="126" t="s">
        <v>2</v>
      </c>
      <c r="H537" s="127">
        <v>12</v>
      </c>
      <c r="I537" s="128">
        <v>92464.008000000002</v>
      </c>
      <c r="J537" s="104">
        <f t="shared" si="49"/>
        <v>17568</v>
      </c>
      <c r="K537" s="104">
        <f t="shared" si="50"/>
        <v>110032.008</v>
      </c>
      <c r="L537" s="129">
        <f t="shared" si="48"/>
        <v>1320384.0959999999</v>
      </c>
      <c r="M537" s="113"/>
      <c r="N537" s="113">
        <f t="shared" si="51"/>
        <v>0</v>
      </c>
      <c r="O537" s="113">
        <f t="shared" si="52"/>
        <v>0</v>
      </c>
      <c r="P537" s="113">
        <f t="shared" si="53"/>
        <v>0</v>
      </c>
      <c r="Q537" s="88"/>
      <c r="R537" s="88"/>
      <c r="S537" s="88"/>
      <c r="T537" s="88"/>
      <c r="U537" s="88"/>
      <c r="V537" s="88"/>
      <c r="W537" s="88"/>
      <c r="X537" s="88"/>
      <c r="Y537" s="88"/>
      <c r="Z537" s="88"/>
      <c r="AA537" s="88"/>
      <c r="AB537" s="88"/>
    </row>
    <row r="538" spans="1:28" ht="63" x14ac:dyDescent="0.25">
      <c r="A538" s="87"/>
      <c r="B538" s="90" t="s">
        <v>779</v>
      </c>
      <c r="C538" s="90" t="s">
        <v>1849</v>
      </c>
      <c r="D538" s="90" t="s">
        <v>1744</v>
      </c>
      <c r="E538" s="84" t="s">
        <v>1747</v>
      </c>
      <c r="F538" s="125" t="s">
        <v>792</v>
      </c>
      <c r="G538" s="126" t="s">
        <v>2</v>
      </c>
      <c r="H538" s="127">
        <v>12</v>
      </c>
      <c r="I538" s="128">
        <v>29572.452000000001</v>
      </c>
      <c r="J538" s="104">
        <f t="shared" si="49"/>
        <v>5619</v>
      </c>
      <c r="K538" s="104">
        <f t="shared" si="50"/>
        <v>35191.452000000005</v>
      </c>
      <c r="L538" s="129">
        <f t="shared" si="48"/>
        <v>422297.42400000006</v>
      </c>
      <c r="M538" s="113"/>
      <c r="N538" s="113">
        <f t="shared" si="51"/>
        <v>0</v>
      </c>
      <c r="O538" s="113">
        <f t="shared" si="52"/>
        <v>0</v>
      </c>
      <c r="P538" s="113">
        <f t="shared" si="53"/>
        <v>0</v>
      </c>
      <c r="Q538" s="88"/>
      <c r="R538" s="88"/>
      <c r="S538" s="88"/>
      <c r="T538" s="88"/>
      <c r="U538" s="88"/>
      <c r="V538" s="88"/>
      <c r="W538" s="88"/>
      <c r="X538" s="88"/>
      <c r="Y538" s="88"/>
      <c r="Z538" s="88"/>
      <c r="AA538" s="88"/>
      <c r="AB538" s="88"/>
    </row>
    <row r="539" spans="1:28" ht="63" x14ac:dyDescent="0.25">
      <c r="A539" s="87"/>
      <c r="B539" s="90" t="s">
        <v>781</v>
      </c>
      <c r="C539" s="90" t="s">
        <v>1849</v>
      </c>
      <c r="D539" s="90" t="s">
        <v>1744</v>
      </c>
      <c r="E539" s="84" t="s">
        <v>1747</v>
      </c>
      <c r="F539" s="125" t="s">
        <v>794</v>
      </c>
      <c r="G539" s="126" t="s">
        <v>2</v>
      </c>
      <c r="H539" s="127">
        <v>22</v>
      </c>
      <c r="I539" s="128">
        <v>16723.98</v>
      </c>
      <c r="J539" s="104">
        <f t="shared" si="49"/>
        <v>3178</v>
      </c>
      <c r="K539" s="104">
        <f t="shared" si="50"/>
        <v>19901.98</v>
      </c>
      <c r="L539" s="129">
        <f t="shared" si="48"/>
        <v>437843.56</v>
      </c>
      <c r="M539" s="113"/>
      <c r="N539" s="113">
        <f t="shared" si="51"/>
        <v>0</v>
      </c>
      <c r="O539" s="113">
        <f t="shared" si="52"/>
        <v>0</v>
      </c>
      <c r="P539" s="113">
        <f t="shared" si="53"/>
        <v>0</v>
      </c>
      <c r="Q539" s="88"/>
      <c r="R539" s="88"/>
      <c r="S539" s="88"/>
      <c r="T539" s="88"/>
      <c r="U539" s="88"/>
      <c r="V539" s="88"/>
      <c r="W539" s="88"/>
      <c r="X539" s="88"/>
      <c r="Y539" s="88"/>
      <c r="Z539" s="88"/>
      <c r="AA539" s="88"/>
      <c r="AB539" s="88"/>
    </row>
    <row r="540" spans="1:28" ht="63" x14ac:dyDescent="0.25">
      <c r="A540" s="87"/>
      <c r="B540" s="90" t="s">
        <v>783</v>
      </c>
      <c r="C540" s="90" t="s">
        <v>1849</v>
      </c>
      <c r="D540" s="90" t="s">
        <v>1744</v>
      </c>
      <c r="E540" s="84" t="s">
        <v>1747</v>
      </c>
      <c r="F540" s="125" t="s">
        <v>796</v>
      </c>
      <c r="G540" s="126" t="s">
        <v>2</v>
      </c>
      <c r="H540" s="127">
        <v>7</v>
      </c>
      <c r="I540" s="128">
        <v>7433.2439999999997</v>
      </c>
      <c r="J540" s="104">
        <f t="shared" si="49"/>
        <v>1412</v>
      </c>
      <c r="K540" s="104">
        <f t="shared" si="50"/>
        <v>8845.2439999999988</v>
      </c>
      <c r="L540" s="129">
        <f t="shared" si="48"/>
        <v>61916.707999999991</v>
      </c>
      <c r="M540" s="113"/>
      <c r="N540" s="113">
        <f t="shared" si="51"/>
        <v>0</v>
      </c>
      <c r="O540" s="113">
        <f t="shared" si="52"/>
        <v>0</v>
      </c>
      <c r="P540" s="113">
        <f t="shared" si="53"/>
        <v>0</v>
      </c>
      <c r="Q540" s="88"/>
      <c r="R540" s="88"/>
      <c r="S540" s="88"/>
      <c r="T540" s="88"/>
      <c r="U540" s="88"/>
      <c r="V540" s="88"/>
      <c r="W540" s="88"/>
      <c r="X540" s="88"/>
      <c r="Y540" s="88"/>
      <c r="Z540" s="88"/>
      <c r="AA540" s="88"/>
      <c r="AB540" s="88"/>
    </row>
    <row r="541" spans="1:28" ht="63" x14ac:dyDescent="0.25">
      <c r="A541" s="87"/>
      <c r="B541" s="90" t="s">
        <v>785</v>
      </c>
      <c r="C541" s="90" t="s">
        <v>1849</v>
      </c>
      <c r="D541" s="90" t="s">
        <v>1744</v>
      </c>
      <c r="E541" s="84" t="s">
        <v>1747</v>
      </c>
      <c r="F541" s="125" t="s">
        <v>798</v>
      </c>
      <c r="G541" s="126" t="s">
        <v>20</v>
      </c>
      <c r="H541" s="127">
        <v>23</v>
      </c>
      <c r="I541" s="128">
        <v>26515.944</v>
      </c>
      <c r="J541" s="104">
        <f t="shared" si="49"/>
        <v>5038</v>
      </c>
      <c r="K541" s="104">
        <f t="shared" si="50"/>
        <v>31553.944</v>
      </c>
      <c r="L541" s="129">
        <f t="shared" si="48"/>
        <v>725740.71199999994</v>
      </c>
      <c r="M541" s="113"/>
      <c r="N541" s="113">
        <f t="shared" si="51"/>
        <v>0</v>
      </c>
      <c r="O541" s="113">
        <f t="shared" si="52"/>
        <v>0</v>
      </c>
      <c r="P541" s="113">
        <f t="shared" si="53"/>
        <v>0</v>
      </c>
      <c r="Q541" s="88"/>
      <c r="R541" s="88"/>
      <c r="S541" s="88"/>
      <c r="T541" s="88"/>
      <c r="U541" s="88"/>
      <c r="V541" s="88"/>
      <c r="W541" s="88"/>
      <c r="X541" s="88"/>
      <c r="Y541" s="88"/>
      <c r="Z541" s="88"/>
      <c r="AA541" s="88"/>
      <c r="AB541" s="88"/>
    </row>
    <row r="542" spans="1:28" ht="63" x14ac:dyDescent="0.25">
      <c r="A542" s="87"/>
      <c r="B542" s="90" t="s">
        <v>787</v>
      </c>
      <c r="C542" s="90" t="s">
        <v>1849</v>
      </c>
      <c r="D542" s="90" t="s">
        <v>1744</v>
      </c>
      <c r="E542" s="84" t="s">
        <v>1747</v>
      </c>
      <c r="F542" s="125" t="s">
        <v>800</v>
      </c>
      <c r="G542" s="126" t="s">
        <v>2</v>
      </c>
      <c r="H542" s="127">
        <v>14</v>
      </c>
      <c r="I542" s="128">
        <v>16315.572</v>
      </c>
      <c r="J542" s="104">
        <f t="shared" si="49"/>
        <v>3100</v>
      </c>
      <c r="K542" s="104">
        <f t="shared" si="50"/>
        <v>19415.572</v>
      </c>
      <c r="L542" s="129">
        <f t="shared" si="48"/>
        <v>271818.00800000003</v>
      </c>
      <c r="M542" s="113"/>
      <c r="N542" s="113">
        <f t="shared" si="51"/>
        <v>0</v>
      </c>
      <c r="O542" s="113">
        <f t="shared" si="52"/>
        <v>0</v>
      </c>
      <c r="P542" s="113">
        <f t="shared" si="53"/>
        <v>0</v>
      </c>
      <c r="Q542" s="88"/>
      <c r="R542" s="88"/>
      <c r="S542" s="88"/>
      <c r="T542" s="88"/>
      <c r="U542" s="88"/>
      <c r="V542" s="88"/>
      <c r="W542" s="88"/>
      <c r="X542" s="88"/>
      <c r="Y542" s="88"/>
      <c r="Z542" s="88"/>
      <c r="AA542" s="88"/>
      <c r="AB542" s="88"/>
    </row>
    <row r="543" spans="1:28" ht="63" x14ac:dyDescent="0.25">
      <c r="A543" s="87"/>
      <c r="B543" s="90" t="s">
        <v>789</v>
      </c>
      <c r="C543" s="90" t="s">
        <v>1849</v>
      </c>
      <c r="D543" s="90" t="s">
        <v>1744</v>
      </c>
      <c r="E543" s="84" t="s">
        <v>1747</v>
      </c>
      <c r="F543" s="125" t="s">
        <v>802</v>
      </c>
      <c r="G543" s="126" t="s">
        <v>20</v>
      </c>
      <c r="H543" s="127">
        <v>11</v>
      </c>
      <c r="I543" s="128">
        <v>118349.868</v>
      </c>
      <c r="J543" s="104">
        <f t="shared" si="49"/>
        <v>22486</v>
      </c>
      <c r="K543" s="104">
        <f t="shared" si="50"/>
        <v>140835.86800000002</v>
      </c>
      <c r="L543" s="129">
        <f t="shared" si="48"/>
        <v>1549194.5480000002</v>
      </c>
      <c r="M543" s="113"/>
      <c r="N543" s="113">
        <f t="shared" si="51"/>
        <v>0</v>
      </c>
      <c r="O543" s="113">
        <f t="shared" si="52"/>
        <v>0</v>
      </c>
      <c r="P543" s="113">
        <f t="shared" si="53"/>
        <v>0</v>
      </c>
      <c r="Q543" s="88"/>
      <c r="R543" s="88"/>
      <c r="S543" s="88"/>
      <c r="T543" s="88"/>
      <c r="U543" s="88"/>
      <c r="V543" s="88"/>
      <c r="W543" s="88"/>
      <c r="X543" s="88"/>
      <c r="Y543" s="88"/>
      <c r="Z543" s="88"/>
      <c r="AA543" s="88"/>
      <c r="AB543" s="88"/>
    </row>
    <row r="544" spans="1:28" ht="63" x14ac:dyDescent="0.25">
      <c r="A544" s="87"/>
      <c r="B544" s="90" t="s">
        <v>791</v>
      </c>
      <c r="C544" s="90" t="s">
        <v>1849</v>
      </c>
      <c r="D544" s="90" t="s">
        <v>1744</v>
      </c>
      <c r="E544" s="84" t="s">
        <v>1747</v>
      </c>
      <c r="F544" s="125" t="s">
        <v>804</v>
      </c>
      <c r="G544" s="126" t="s">
        <v>20</v>
      </c>
      <c r="H544" s="127">
        <v>10</v>
      </c>
      <c r="I544" s="128">
        <v>15295.644</v>
      </c>
      <c r="J544" s="104">
        <f t="shared" si="49"/>
        <v>2906</v>
      </c>
      <c r="K544" s="104">
        <f t="shared" si="50"/>
        <v>18201.644</v>
      </c>
      <c r="L544" s="129">
        <f t="shared" si="48"/>
        <v>182016.44</v>
      </c>
      <c r="M544" s="113"/>
      <c r="N544" s="113">
        <f t="shared" si="51"/>
        <v>0</v>
      </c>
      <c r="O544" s="113">
        <f t="shared" si="52"/>
        <v>0</v>
      </c>
      <c r="P544" s="113">
        <f t="shared" si="53"/>
        <v>0</v>
      </c>
      <c r="Q544" s="88"/>
      <c r="R544" s="88"/>
      <c r="S544" s="88"/>
      <c r="T544" s="88"/>
      <c r="U544" s="88"/>
      <c r="V544" s="88"/>
      <c r="W544" s="88"/>
      <c r="X544" s="88"/>
      <c r="Y544" s="88"/>
      <c r="Z544" s="88"/>
      <c r="AA544" s="88"/>
      <c r="AB544" s="88"/>
    </row>
    <row r="545" spans="1:28" ht="63" x14ac:dyDescent="0.25">
      <c r="A545" s="87"/>
      <c r="B545" s="90" t="s">
        <v>793</v>
      </c>
      <c r="C545" s="90" t="s">
        <v>1849</v>
      </c>
      <c r="D545" s="90" t="s">
        <v>1744</v>
      </c>
      <c r="E545" s="84" t="s">
        <v>1747</v>
      </c>
      <c r="F545" s="125" t="s">
        <v>806</v>
      </c>
      <c r="G545" s="126" t="s">
        <v>2</v>
      </c>
      <c r="H545" s="127">
        <v>19</v>
      </c>
      <c r="I545" s="128">
        <v>40383.252</v>
      </c>
      <c r="J545" s="104">
        <f t="shared" si="49"/>
        <v>7673</v>
      </c>
      <c r="K545" s="104">
        <f t="shared" si="50"/>
        <v>48056.252</v>
      </c>
      <c r="L545" s="129">
        <f t="shared" si="48"/>
        <v>913068.78800000006</v>
      </c>
      <c r="M545" s="113"/>
      <c r="N545" s="113">
        <f t="shared" si="51"/>
        <v>0</v>
      </c>
      <c r="O545" s="113">
        <f t="shared" si="52"/>
        <v>0</v>
      </c>
      <c r="P545" s="113">
        <f t="shared" si="53"/>
        <v>0</v>
      </c>
      <c r="Q545" s="88"/>
      <c r="R545" s="88"/>
      <c r="S545" s="88"/>
      <c r="T545" s="88"/>
      <c r="U545" s="88"/>
      <c r="V545" s="88"/>
      <c r="W545" s="88"/>
      <c r="X545" s="88"/>
      <c r="Y545" s="88"/>
      <c r="Z545" s="88"/>
      <c r="AA545" s="88"/>
      <c r="AB545" s="88"/>
    </row>
    <row r="546" spans="1:28" ht="63" x14ac:dyDescent="0.25">
      <c r="A546" s="87"/>
      <c r="B546" s="90" t="s">
        <v>795</v>
      </c>
      <c r="C546" s="90" t="s">
        <v>1849</v>
      </c>
      <c r="D546" s="90" t="s">
        <v>1744</v>
      </c>
      <c r="E546" s="84" t="s">
        <v>1747</v>
      </c>
      <c r="F546" s="125" t="s">
        <v>808</v>
      </c>
      <c r="G546" s="126" t="s">
        <v>20</v>
      </c>
      <c r="H546" s="127">
        <v>17</v>
      </c>
      <c r="I546" s="128">
        <v>12689.04</v>
      </c>
      <c r="J546" s="104">
        <f t="shared" si="49"/>
        <v>2411</v>
      </c>
      <c r="K546" s="104">
        <f t="shared" si="50"/>
        <v>15100.04</v>
      </c>
      <c r="L546" s="129">
        <f t="shared" si="48"/>
        <v>256700.68000000002</v>
      </c>
      <c r="M546" s="113"/>
      <c r="N546" s="113">
        <f t="shared" si="51"/>
        <v>0</v>
      </c>
      <c r="O546" s="113">
        <f t="shared" si="52"/>
        <v>0</v>
      </c>
      <c r="P546" s="113">
        <f t="shared" si="53"/>
        <v>0</v>
      </c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8"/>
      <c r="AB546" s="88"/>
    </row>
    <row r="547" spans="1:28" ht="63" x14ac:dyDescent="0.25">
      <c r="A547" s="87"/>
      <c r="B547" s="90" t="s">
        <v>797</v>
      </c>
      <c r="C547" s="90" t="s">
        <v>1849</v>
      </c>
      <c r="D547" s="90" t="s">
        <v>1744</v>
      </c>
      <c r="E547" s="84" t="s">
        <v>1747</v>
      </c>
      <c r="F547" s="125" t="s">
        <v>810</v>
      </c>
      <c r="G547" s="126" t="s">
        <v>2</v>
      </c>
      <c r="H547" s="127">
        <v>11</v>
      </c>
      <c r="I547" s="128">
        <v>9097.4519999999993</v>
      </c>
      <c r="J547" s="104">
        <f t="shared" si="49"/>
        <v>1729</v>
      </c>
      <c r="K547" s="104">
        <f t="shared" si="50"/>
        <v>10826.451999999999</v>
      </c>
      <c r="L547" s="129">
        <f t="shared" si="48"/>
        <v>119090.97199999999</v>
      </c>
      <c r="M547" s="113"/>
      <c r="N547" s="113">
        <f t="shared" si="51"/>
        <v>0</v>
      </c>
      <c r="O547" s="113">
        <f t="shared" si="52"/>
        <v>0</v>
      </c>
      <c r="P547" s="113">
        <f t="shared" si="53"/>
        <v>0</v>
      </c>
      <c r="Q547" s="88"/>
      <c r="R547" s="88"/>
      <c r="S547" s="88"/>
      <c r="T547" s="88"/>
      <c r="U547" s="88"/>
      <c r="V547" s="88"/>
      <c r="W547" s="88"/>
      <c r="X547" s="88"/>
      <c r="Y547" s="88"/>
      <c r="Z547" s="88"/>
      <c r="AA547" s="88"/>
      <c r="AB547" s="88"/>
    </row>
    <row r="548" spans="1:28" ht="63" x14ac:dyDescent="0.25">
      <c r="A548" s="87"/>
      <c r="B548" s="90" t="s">
        <v>799</v>
      </c>
      <c r="C548" s="90" t="s">
        <v>1849</v>
      </c>
      <c r="D548" s="90" t="s">
        <v>1744</v>
      </c>
      <c r="E548" s="84" t="s">
        <v>1747</v>
      </c>
      <c r="F548" s="125" t="s">
        <v>812</v>
      </c>
      <c r="G548" s="126" t="s">
        <v>2</v>
      </c>
      <c r="H548" s="127">
        <v>24</v>
      </c>
      <c r="I548" s="128">
        <v>2426.424</v>
      </c>
      <c r="J548" s="104">
        <f t="shared" si="49"/>
        <v>461</v>
      </c>
      <c r="K548" s="104">
        <f t="shared" si="50"/>
        <v>2887.424</v>
      </c>
      <c r="L548" s="129">
        <f t="shared" si="48"/>
        <v>69298.176000000007</v>
      </c>
      <c r="M548" s="113"/>
      <c r="N548" s="113">
        <f t="shared" si="51"/>
        <v>0</v>
      </c>
      <c r="O548" s="113">
        <f t="shared" si="52"/>
        <v>0</v>
      </c>
      <c r="P548" s="113">
        <f t="shared" si="53"/>
        <v>0</v>
      </c>
      <c r="Q548" s="88"/>
      <c r="R548" s="88"/>
      <c r="S548" s="88"/>
      <c r="T548" s="88"/>
      <c r="U548" s="88"/>
      <c r="V548" s="88"/>
      <c r="W548" s="88"/>
      <c r="X548" s="88"/>
      <c r="Y548" s="88"/>
      <c r="Z548" s="88"/>
      <c r="AA548" s="88"/>
      <c r="AB548" s="88"/>
    </row>
    <row r="549" spans="1:28" ht="63" x14ac:dyDescent="0.25">
      <c r="A549" s="87"/>
      <c r="B549" s="90" t="s">
        <v>801</v>
      </c>
      <c r="C549" s="90" t="s">
        <v>1849</v>
      </c>
      <c r="D549" s="90" t="s">
        <v>1744</v>
      </c>
      <c r="E549" s="84" t="s">
        <v>1747</v>
      </c>
      <c r="F549" s="125" t="s">
        <v>814</v>
      </c>
      <c r="G549" s="126" t="s">
        <v>2</v>
      </c>
      <c r="H549" s="127">
        <v>21</v>
      </c>
      <c r="I549" s="128">
        <v>81577.86</v>
      </c>
      <c r="J549" s="104">
        <f t="shared" si="49"/>
        <v>15500</v>
      </c>
      <c r="K549" s="104">
        <f t="shared" si="50"/>
        <v>97077.86</v>
      </c>
      <c r="L549" s="129">
        <f t="shared" si="48"/>
        <v>2038635.06</v>
      </c>
      <c r="M549" s="113"/>
      <c r="N549" s="113">
        <f t="shared" si="51"/>
        <v>0</v>
      </c>
      <c r="O549" s="113">
        <f t="shared" si="52"/>
        <v>0</v>
      </c>
      <c r="P549" s="113">
        <f t="shared" si="53"/>
        <v>0</v>
      </c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</row>
    <row r="550" spans="1:28" ht="63" x14ac:dyDescent="0.25">
      <c r="A550" s="87"/>
      <c r="B550" s="90" t="s">
        <v>803</v>
      </c>
      <c r="C550" s="90" t="s">
        <v>1849</v>
      </c>
      <c r="D550" s="90" t="s">
        <v>1744</v>
      </c>
      <c r="E550" s="84" t="s">
        <v>1747</v>
      </c>
      <c r="F550" s="125" t="s">
        <v>816</v>
      </c>
      <c r="G550" s="126" t="s">
        <v>2</v>
      </c>
      <c r="H550" s="127">
        <v>17</v>
      </c>
      <c r="I550" s="128">
        <v>4479.384</v>
      </c>
      <c r="J550" s="104">
        <f t="shared" si="49"/>
        <v>851</v>
      </c>
      <c r="K550" s="104">
        <f t="shared" si="50"/>
        <v>5330.384</v>
      </c>
      <c r="L550" s="129">
        <f t="shared" si="48"/>
        <v>90616.528000000006</v>
      </c>
      <c r="M550" s="113"/>
      <c r="N550" s="113">
        <f t="shared" si="51"/>
        <v>0</v>
      </c>
      <c r="O550" s="113">
        <f t="shared" si="52"/>
        <v>0</v>
      </c>
      <c r="P550" s="113">
        <f t="shared" si="53"/>
        <v>0</v>
      </c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</row>
    <row r="551" spans="1:28" ht="63" x14ac:dyDescent="0.25">
      <c r="A551" s="87"/>
      <c r="B551" s="90" t="s">
        <v>805</v>
      </c>
      <c r="C551" s="90" t="s">
        <v>1849</v>
      </c>
      <c r="D551" s="90" t="s">
        <v>1744</v>
      </c>
      <c r="E551" s="84" t="s">
        <v>1747</v>
      </c>
      <c r="F551" s="125" t="s">
        <v>818</v>
      </c>
      <c r="G551" s="126" t="s">
        <v>2</v>
      </c>
      <c r="H551" s="127">
        <v>34</v>
      </c>
      <c r="I551" s="128">
        <v>11163.516</v>
      </c>
      <c r="J551" s="104">
        <f t="shared" si="49"/>
        <v>2121</v>
      </c>
      <c r="K551" s="104">
        <f t="shared" si="50"/>
        <v>13284.516</v>
      </c>
      <c r="L551" s="129">
        <f t="shared" si="48"/>
        <v>451673.54399999999</v>
      </c>
      <c r="M551" s="113"/>
      <c r="N551" s="113">
        <f t="shared" si="51"/>
        <v>0</v>
      </c>
      <c r="O551" s="113">
        <f t="shared" si="52"/>
        <v>0</v>
      </c>
      <c r="P551" s="113">
        <f t="shared" si="53"/>
        <v>0</v>
      </c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</row>
    <row r="552" spans="1:28" ht="63" x14ac:dyDescent="0.25">
      <c r="A552" s="87"/>
      <c r="B552" s="90" t="s">
        <v>807</v>
      </c>
      <c r="C552" s="90" t="s">
        <v>1849</v>
      </c>
      <c r="D552" s="90" t="s">
        <v>1744</v>
      </c>
      <c r="E552" s="84" t="s">
        <v>1747</v>
      </c>
      <c r="F552" s="125" t="s">
        <v>820</v>
      </c>
      <c r="G552" s="126" t="s">
        <v>2</v>
      </c>
      <c r="H552" s="127">
        <v>28</v>
      </c>
      <c r="I552" s="128">
        <v>40466.243999999999</v>
      </c>
      <c r="J552" s="104">
        <f t="shared" si="49"/>
        <v>7689</v>
      </c>
      <c r="K552" s="104">
        <f t="shared" si="50"/>
        <v>48155.243999999999</v>
      </c>
      <c r="L552" s="129">
        <f t="shared" si="48"/>
        <v>1348346.8319999999</v>
      </c>
      <c r="M552" s="113"/>
      <c r="N552" s="113">
        <f t="shared" si="51"/>
        <v>0</v>
      </c>
      <c r="O552" s="113">
        <f t="shared" si="52"/>
        <v>0</v>
      </c>
      <c r="P552" s="113">
        <f t="shared" si="53"/>
        <v>0</v>
      </c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</row>
    <row r="553" spans="1:28" ht="63" x14ac:dyDescent="0.25">
      <c r="A553" s="87"/>
      <c r="B553" s="90" t="s">
        <v>809</v>
      </c>
      <c r="C553" s="90" t="s">
        <v>1849</v>
      </c>
      <c r="D553" s="90" t="s">
        <v>1744</v>
      </c>
      <c r="E553" s="84" t="s">
        <v>1747</v>
      </c>
      <c r="F553" s="125" t="s">
        <v>822</v>
      </c>
      <c r="G553" s="126" t="s">
        <v>2</v>
      </c>
      <c r="H553" s="127">
        <v>24</v>
      </c>
      <c r="I553" s="128">
        <v>53957.904000000002</v>
      </c>
      <c r="J553" s="104">
        <f t="shared" si="49"/>
        <v>10252</v>
      </c>
      <c r="K553" s="104">
        <f t="shared" si="50"/>
        <v>64209.904000000002</v>
      </c>
      <c r="L553" s="129">
        <f t="shared" si="48"/>
        <v>1541037.696</v>
      </c>
      <c r="M553" s="113"/>
      <c r="N553" s="113">
        <f t="shared" si="51"/>
        <v>0</v>
      </c>
      <c r="O553" s="113">
        <f t="shared" si="52"/>
        <v>0</v>
      </c>
      <c r="P553" s="113">
        <f t="shared" si="53"/>
        <v>0</v>
      </c>
      <c r="Q553" s="88"/>
      <c r="R553" s="88"/>
      <c r="S553" s="88"/>
      <c r="T553" s="88"/>
      <c r="U553" s="88"/>
      <c r="V553" s="88"/>
      <c r="W553" s="88"/>
      <c r="X553" s="88"/>
      <c r="Y553" s="88"/>
      <c r="Z553" s="88"/>
      <c r="AA553" s="88"/>
      <c r="AB553" s="88"/>
    </row>
    <row r="554" spans="1:28" ht="63" x14ac:dyDescent="0.25">
      <c r="A554" s="87"/>
      <c r="B554" s="90" t="s">
        <v>811</v>
      </c>
      <c r="C554" s="90" t="s">
        <v>1849</v>
      </c>
      <c r="D554" s="90" t="s">
        <v>1744</v>
      </c>
      <c r="E554" s="84" t="s">
        <v>1747</v>
      </c>
      <c r="F554" s="125" t="s">
        <v>824</v>
      </c>
      <c r="G554" s="126" t="s">
        <v>2</v>
      </c>
      <c r="H554" s="127">
        <v>12</v>
      </c>
      <c r="I554" s="128">
        <v>73574.592000000004</v>
      </c>
      <c r="J554" s="104">
        <f t="shared" si="49"/>
        <v>13979</v>
      </c>
      <c r="K554" s="104">
        <f t="shared" si="50"/>
        <v>87553.592000000004</v>
      </c>
      <c r="L554" s="129">
        <f t="shared" si="48"/>
        <v>1050643.1040000001</v>
      </c>
      <c r="M554" s="113"/>
      <c r="N554" s="113">
        <f t="shared" si="51"/>
        <v>0</v>
      </c>
      <c r="O554" s="113">
        <f t="shared" si="52"/>
        <v>0</v>
      </c>
      <c r="P554" s="113">
        <f t="shared" si="53"/>
        <v>0</v>
      </c>
      <c r="Q554" s="88"/>
      <c r="R554" s="88"/>
      <c r="S554" s="88"/>
      <c r="T554" s="88"/>
      <c r="U554" s="88"/>
      <c r="V554" s="88"/>
      <c r="W554" s="88"/>
      <c r="X554" s="88"/>
      <c r="Y554" s="88"/>
      <c r="Z554" s="88"/>
      <c r="AA554" s="88"/>
      <c r="AB554" s="88"/>
    </row>
    <row r="555" spans="1:28" ht="119.25" customHeight="1" x14ac:dyDescent="0.25">
      <c r="A555" s="87"/>
      <c r="B555" s="90" t="s">
        <v>813</v>
      </c>
      <c r="C555" s="90" t="s">
        <v>1849</v>
      </c>
      <c r="D555" s="90" t="s">
        <v>1744</v>
      </c>
      <c r="E555" s="84" t="s">
        <v>1747</v>
      </c>
      <c r="F555" s="125" t="s">
        <v>826</v>
      </c>
      <c r="G555" s="126" t="s">
        <v>2</v>
      </c>
      <c r="H555" s="127">
        <v>18</v>
      </c>
      <c r="I555" s="128">
        <v>142357.48800000001</v>
      </c>
      <c r="J555" s="104">
        <f t="shared" si="49"/>
        <v>27048</v>
      </c>
      <c r="K555" s="104">
        <f t="shared" si="50"/>
        <v>169405.48800000001</v>
      </c>
      <c r="L555" s="129">
        <f t="shared" si="48"/>
        <v>3049298.784</v>
      </c>
      <c r="M555" s="113"/>
      <c r="N555" s="113">
        <f t="shared" si="51"/>
        <v>0</v>
      </c>
      <c r="O555" s="113">
        <f t="shared" si="52"/>
        <v>0</v>
      </c>
      <c r="P555" s="113">
        <f t="shared" si="53"/>
        <v>0</v>
      </c>
      <c r="Q555" s="88"/>
      <c r="R555" s="88"/>
      <c r="S555" s="88"/>
      <c r="T555" s="88"/>
      <c r="U555" s="88"/>
      <c r="V555" s="88"/>
      <c r="W555" s="88"/>
      <c r="X555" s="88"/>
      <c r="Y555" s="88"/>
      <c r="Z555" s="88"/>
      <c r="AA555" s="88"/>
      <c r="AB555" s="88"/>
    </row>
    <row r="556" spans="1:28" ht="114.75" customHeight="1" x14ac:dyDescent="0.25">
      <c r="A556" s="87"/>
      <c r="B556" s="90" t="s">
        <v>815</v>
      </c>
      <c r="C556" s="90" t="s">
        <v>1849</v>
      </c>
      <c r="D556" s="90" t="s">
        <v>1744</v>
      </c>
      <c r="E556" s="84" t="s">
        <v>1747</v>
      </c>
      <c r="F556" s="125" t="s">
        <v>828</v>
      </c>
      <c r="G556" s="126" t="s">
        <v>2</v>
      </c>
      <c r="H556" s="127">
        <v>14</v>
      </c>
      <c r="I556" s="128">
        <v>132565.524</v>
      </c>
      <c r="J556" s="104">
        <f t="shared" si="49"/>
        <v>25187</v>
      </c>
      <c r="K556" s="104">
        <f t="shared" si="50"/>
        <v>157752.524</v>
      </c>
      <c r="L556" s="129">
        <f t="shared" si="48"/>
        <v>2208535.3360000001</v>
      </c>
      <c r="M556" s="113"/>
      <c r="N556" s="113">
        <f t="shared" si="51"/>
        <v>0</v>
      </c>
      <c r="O556" s="113">
        <f t="shared" si="52"/>
        <v>0</v>
      </c>
      <c r="P556" s="113">
        <f t="shared" si="53"/>
        <v>0</v>
      </c>
      <c r="Q556" s="88"/>
      <c r="R556" s="88"/>
      <c r="S556" s="88"/>
      <c r="T556" s="88"/>
      <c r="U556" s="88"/>
      <c r="V556" s="88"/>
      <c r="W556" s="88"/>
      <c r="X556" s="88"/>
      <c r="Y556" s="88"/>
      <c r="Z556" s="88"/>
      <c r="AA556" s="88"/>
      <c r="AB556" s="88"/>
    </row>
    <row r="557" spans="1:28" ht="63" x14ac:dyDescent="0.25">
      <c r="A557" s="87"/>
      <c r="B557" s="90" t="s">
        <v>817</v>
      </c>
      <c r="C557" s="90" t="s">
        <v>1849</v>
      </c>
      <c r="D557" s="90" t="s">
        <v>1744</v>
      </c>
      <c r="E557" s="84" t="s">
        <v>1747</v>
      </c>
      <c r="F557" s="125" t="s">
        <v>830</v>
      </c>
      <c r="G557" s="126" t="s">
        <v>2</v>
      </c>
      <c r="H557" s="127">
        <v>62</v>
      </c>
      <c r="I557" s="128">
        <v>28204.175999999999</v>
      </c>
      <c r="J557" s="104">
        <f t="shared" si="49"/>
        <v>5359</v>
      </c>
      <c r="K557" s="104">
        <f t="shared" si="50"/>
        <v>33563.175999999999</v>
      </c>
      <c r="L557" s="129">
        <f t="shared" si="48"/>
        <v>2080916.912</v>
      </c>
      <c r="M557" s="113"/>
      <c r="N557" s="113">
        <f t="shared" si="51"/>
        <v>0</v>
      </c>
      <c r="O557" s="113">
        <f t="shared" si="52"/>
        <v>0</v>
      </c>
      <c r="P557" s="113">
        <f t="shared" si="53"/>
        <v>0</v>
      </c>
      <c r="Q557" s="88"/>
      <c r="R557" s="88"/>
      <c r="S557" s="88"/>
      <c r="T557" s="88"/>
      <c r="U557" s="88"/>
      <c r="V557" s="88"/>
      <c r="W557" s="88"/>
      <c r="X557" s="88"/>
      <c r="Y557" s="88"/>
      <c r="Z557" s="88"/>
      <c r="AA557" s="88"/>
      <c r="AB557" s="88"/>
    </row>
    <row r="558" spans="1:28" ht="63" x14ac:dyDescent="0.25">
      <c r="A558" s="87"/>
      <c r="B558" s="90" t="s">
        <v>819</v>
      </c>
      <c r="C558" s="90" t="s">
        <v>1849</v>
      </c>
      <c r="D558" s="90" t="s">
        <v>1744</v>
      </c>
      <c r="E558" s="84" t="s">
        <v>1747</v>
      </c>
      <c r="F558" s="125" t="s">
        <v>832</v>
      </c>
      <c r="G558" s="126" t="s">
        <v>2</v>
      </c>
      <c r="H558" s="127">
        <v>18</v>
      </c>
      <c r="I558" s="128">
        <v>35256.311999999998</v>
      </c>
      <c r="J558" s="104">
        <f t="shared" si="49"/>
        <v>6699</v>
      </c>
      <c r="K558" s="104">
        <f t="shared" si="50"/>
        <v>41955.311999999998</v>
      </c>
      <c r="L558" s="129">
        <f t="shared" si="48"/>
        <v>755195.61599999992</v>
      </c>
      <c r="M558" s="113"/>
      <c r="N558" s="113">
        <f t="shared" si="51"/>
        <v>0</v>
      </c>
      <c r="O558" s="113">
        <f t="shared" si="52"/>
        <v>0</v>
      </c>
      <c r="P558" s="113">
        <f t="shared" si="53"/>
        <v>0</v>
      </c>
      <c r="Q558" s="88"/>
      <c r="R558" s="88"/>
      <c r="S558" s="88"/>
      <c r="T558" s="88"/>
      <c r="U558" s="88"/>
      <c r="V558" s="88"/>
      <c r="W558" s="88"/>
      <c r="X558" s="88"/>
      <c r="Y558" s="88"/>
      <c r="Z558" s="88"/>
      <c r="AA558" s="88"/>
      <c r="AB558" s="88"/>
    </row>
    <row r="559" spans="1:28" ht="63" x14ac:dyDescent="0.25">
      <c r="A559" s="87"/>
      <c r="B559" s="90" t="s">
        <v>821</v>
      </c>
      <c r="C559" s="90" t="s">
        <v>1849</v>
      </c>
      <c r="D559" s="90" t="s">
        <v>1744</v>
      </c>
      <c r="E559" s="84" t="s">
        <v>1747</v>
      </c>
      <c r="F559" s="125" t="s">
        <v>834</v>
      </c>
      <c r="G559" s="126" t="s">
        <v>2</v>
      </c>
      <c r="H559" s="127">
        <v>17</v>
      </c>
      <c r="I559" s="128">
        <v>34195.980000000003</v>
      </c>
      <c r="J559" s="104">
        <f t="shared" si="49"/>
        <v>6497</v>
      </c>
      <c r="K559" s="104">
        <f t="shared" si="50"/>
        <v>40692.980000000003</v>
      </c>
      <c r="L559" s="129">
        <f t="shared" si="48"/>
        <v>691780.66</v>
      </c>
      <c r="M559" s="113"/>
      <c r="N559" s="113">
        <f t="shared" si="51"/>
        <v>0</v>
      </c>
      <c r="O559" s="113">
        <f t="shared" si="52"/>
        <v>0</v>
      </c>
      <c r="P559" s="113">
        <f t="shared" si="53"/>
        <v>0</v>
      </c>
      <c r="Q559" s="88"/>
      <c r="R559" s="88"/>
      <c r="S559" s="88"/>
      <c r="T559" s="88"/>
      <c r="U559" s="88"/>
      <c r="V559" s="88"/>
      <c r="W559" s="88"/>
      <c r="X559" s="88"/>
      <c r="Y559" s="88"/>
      <c r="Z559" s="88"/>
      <c r="AA559" s="88"/>
      <c r="AB559" s="88"/>
    </row>
    <row r="560" spans="1:28" ht="63" x14ac:dyDescent="0.25">
      <c r="A560" s="87"/>
      <c r="B560" s="90" t="s">
        <v>823</v>
      </c>
      <c r="C560" s="90" t="s">
        <v>1849</v>
      </c>
      <c r="D560" s="90" t="s">
        <v>1744</v>
      </c>
      <c r="E560" s="84" t="s">
        <v>1747</v>
      </c>
      <c r="F560" s="125" t="s">
        <v>836</v>
      </c>
      <c r="G560" s="126" t="s">
        <v>837</v>
      </c>
      <c r="H560" s="127">
        <v>21</v>
      </c>
      <c r="I560" s="128">
        <v>12960.948</v>
      </c>
      <c r="J560" s="104">
        <f t="shared" si="49"/>
        <v>2463</v>
      </c>
      <c r="K560" s="104">
        <f t="shared" si="50"/>
        <v>15423.948</v>
      </c>
      <c r="L560" s="129">
        <f t="shared" si="48"/>
        <v>323902.908</v>
      </c>
      <c r="M560" s="113"/>
      <c r="N560" s="113">
        <f t="shared" si="51"/>
        <v>0</v>
      </c>
      <c r="O560" s="113">
        <f t="shared" si="52"/>
        <v>0</v>
      </c>
      <c r="P560" s="113">
        <f t="shared" si="53"/>
        <v>0</v>
      </c>
      <c r="Q560" s="88"/>
      <c r="R560" s="88"/>
      <c r="S560" s="88"/>
      <c r="T560" s="88"/>
      <c r="U560" s="88"/>
      <c r="V560" s="88"/>
      <c r="W560" s="88"/>
      <c r="X560" s="88"/>
      <c r="Y560" s="88"/>
      <c r="Z560" s="88"/>
      <c r="AA560" s="88"/>
      <c r="AB560" s="88"/>
    </row>
    <row r="561" spans="1:28" ht="63" x14ac:dyDescent="0.25">
      <c r="A561" s="87"/>
      <c r="B561" s="90" t="s">
        <v>825</v>
      </c>
      <c r="C561" s="90" t="s">
        <v>1849</v>
      </c>
      <c r="D561" s="90" t="s">
        <v>1744</v>
      </c>
      <c r="E561" s="84" t="s">
        <v>1747</v>
      </c>
      <c r="F561" s="125" t="s">
        <v>839</v>
      </c>
      <c r="G561" s="126" t="s">
        <v>20</v>
      </c>
      <c r="H561" s="127">
        <v>33</v>
      </c>
      <c r="I561" s="128">
        <v>17474.184000000001</v>
      </c>
      <c r="J561" s="104">
        <f t="shared" si="49"/>
        <v>3320</v>
      </c>
      <c r="K561" s="104">
        <f t="shared" si="50"/>
        <v>20794.184000000001</v>
      </c>
      <c r="L561" s="129">
        <f t="shared" si="48"/>
        <v>686208.07200000004</v>
      </c>
      <c r="M561" s="113"/>
      <c r="N561" s="113">
        <f t="shared" si="51"/>
        <v>0</v>
      </c>
      <c r="O561" s="113">
        <f t="shared" si="52"/>
        <v>0</v>
      </c>
      <c r="P561" s="113">
        <f t="shared" si="53"/>
        <v>0</v>
      </c>
      <c r="Q561" s="88"/>
      <c r="R561" s="88"/>
      <c r="S561" s="88"/>
      <c r="T561" s="88"/>
      <c r="U561" s="88"/>
      <c r="V561" s="88"/>
      <c r="W561" s="88"/>
      <c r="X561" s="88"/>
      <c r="Y561" s="88"/>
      <c r="Z561" s="88"/>
      <c r="AA561" s="88"/>
      <c r="AB561" s="88"/>
    </row>
    <row r="562" spans="1:28" ht="63" x14ac:dyDescent="0.25">
      <c r="A562" s="87"/>
      <c r="B562" s="90" t="s">
        <v>827</v>
      </c>
      <c r="C562" s="90" t="s">
        <v>1849</v>
      </c>
      <c r="D562" s="90" t="s">
        <v>1744</v>
      </c>
      <c r="E562" s="84" t="s">
        <v>1747</v>
      </c>
      <c r="F562" s="125" t="s">
        <v>841</v>
      </c>
      <c r="G562" s="126" t="s">
        <v>2</v>
      </c>
      <c r="H562" s="127">
        <v>12</v>
      </c>
      <c r="I562" s="128">
        <v>4149.6000000000004</v>
      </c>
      <c r="J562" s="104">
        <f t="shared" si="49"/>
        <v>788</v>
      </c>
      <c r="K562" s="104">
        <f t="shared" si="50"/>
        <v>4937.6000000000004</v>
      </c>
      <c r="L562" s="129">
        <f t="shared" si="48"/>
        <v>59251.200000000004</v>
      </c>
      <c r="M562" s="113"/>
      <c r="N562" s="113">
        <f t="shared" si="51"/>
        <v>0</v>
      </c>
      <c r="O562" s="113">
        <f t="shared" si="52"/>
        <v>0</v>
      </c>
      <c r="P562" s="113">
        <f t="shared" si="53"/>
        <v>0</v>
      </c>
      <c r="Q562" s="88"/>
      <c r="R562" s="88"/>
      <c r="S562" s="88"/>
      <c r="T562" s="88"/>
      <c r="U562" s="88"/>
      <c r="V562" s="88"/>
      <c r="W562" s="88"/>
      <c r="X562" s="88"/>
      <c r="Y562" s="88"/>
      <c r="Z562" s="88"/>
      <c r="AA562" s="88"/>
      <c r="AB562" s="88"/>
    </row>
    <row r="563" spans="1:28" ht="63" x14ac:dyDescent="0.25">
      <c r="A563" s="87"/>
      <c r="B563" s="90" t="s">
        <v>829</v>
      </c>
      <c r="C563" s="90" t="s">
        <v>1849</v>
      </c>
      <c r="D563" s="90" t="s">
        <v>1744</v>
      </c>
      <c r="E563" s="84" t="s">
        <v>1747</v>
      </c>
      <c r="F563" s="125" t="s">
        <v>843</v>
      </c>
      <c r="G563" s="126" t="s">
        <v>2</v>
      </c>
      <c r="H563" s="127">
        <v>14</v>
      </c>
      <c r="I563" s="128">
        <v>21411.936000000002</v>
      </c>
      <c r="J563" s="104">
        <f t="shared" si="49"/>
        <v>4068</v>
      </c>
      <c r="K563" s="104">
        <f t="shared" si="50"/>
        <v>25479.936000000002</v>
      </c>
      <c r="L563" s="129">
        <f t="shared" si="48"/>
        <v>356719.10400000005</v>
      </c>
      <c r="M563" s="113"/>
      <c r="N563" s="113">
        <f t="shared" si="51"/>
        <v>0</v>
      </c>
      <c r="O563" s="113">
        <f t="shared" si="52"/>
        <v>0</v>
      </c>
      <c r="P563" s="113">
        <f t="shared" si="53"/>
        <v>0</v>
      </c>
      <c r="Q563" s="88"/>
      <c r="R563" s="88"/>
      <c r="S563" s="88"/>
      <c r="T563" s="88"/>
      <c r="U563" s="88"/>
      <c r="V563" s="88"/>
      <c r="W563" s="88"/>
      <c r="X563" s="88"/>
      <c r="Y563" s="88"/>
      <c r="Z563" s="88"/>
      <c r="AA563" s="88"/>
      <c r="AB563" s="88"/>
    </row>
    <row r="564" spans="1:28" ht="63" x14ac:dyDescent="0.25">
      <c r="A564" s="87"/>
      <c r="B564" s="90" t="s">
        <v>831</v>
      </c>
      <c r="C564" s="90" t="s">
        <v>1849</v>
      </c>
      <c r="D564" s="90" t="s">
        <v>1744</v>
      </c>
      <c r="E564" s="84" t="s">
        <v>1747</v>
      </c>
      <c r="F564" s="125" t="s">
        <v>845</v>
      </c>
      <c r="G564" s="126" t="s">
        <v>2</v>
      </c>
      <c r="H564" s="127">
        <v>16</v>
      </c>
      <c r="I564" s="128">
        <v>4836.4679999999998</v>
      </c>
      <c r="J564" s="104">
        <f t="shared" si="49"/>
        <v>919</v>
      </c>
      <c r="K564" s="104">
        <f t="shared" si="50"/>
        <v>5755.4679999999998</v>
      </c>
      <c r="L564" s="129">
        <f t="shared" si="48"/>
        <v>92087.487999999998</v>
      </c>
      <c r="M564" s="113"/>
      <c r="N564" s="113">
        <f t="shared" si="51"/>
        <v>0</v>
      </c>
      <c r="O564" s="113">
        <f t="shared" si="52"/>
        <v>0</v>
      </c>
      <c r="P564" s="113">
        <f t="shared" si="53"/>
        <v>0</v>
      </c>
      <c r="Q564" s="88"/>
      <c r="R564" s="88"/>
      <c r="S564" s="88"/>
      <c r="T564" s="88"/>
      <c r="U564" s="88"/>
      <c r="V564" s="88"/>
      <c r="W564" s="88"/>
      <c r="X564" s="88"/>
      <c r="Y564" s="88"/>
      <c r="Z564" s="88"/>
      <c r="AA564" s="88"/>
      <c r="AB564" s="88"/>
    </row>
    <row r="565" spans="1:28" ht="63" x14ac:dyDescent="0.25">
      <c r="A565" s="87"/>
      <c r="B565" s="90" t="s">
        <v>833</v>
      </c>
      <c r="C565" s="90" t="s">
        <v>1849</v>
      </c>
      <c r="D565" s="90" t="s">
        <v>1744</v>
      </c>
      <c r="E565" s="84" t="s">
        <v>1747</v>
      </c>
      <c r="F565" s="125" t="s">
        <v>847</v>
      </c>
      <c r="G565" s="126" t="s">
        <v>2</v>
      </c>
      <c r="H565" s="127">
        <v>12</v>
      </c>
      <c r="I565" s="128">
        <v>39771.732000000004</v>
      </c>
      <c r="J565" s="104">
        <f t="shared" si="49"/>
        <v>7557</v>
      </c>
      <c r="K565" s="104">
        <f t="shared" si="50"/>
        <v>47328.732000000004</v>
      </c>
      <c r="L565" s="129">
        <f t="shared" si="48"/>
        <v>567944.78399999999</v>
      </c>
      <c r="M565" s="113"/>
      <c r="N565" s="113">
        <f t="shared" si="51"/>
        <v>0</v>
      </c>
      <c r="O565" s="113">
        <f t="shared" si="52"/>
        <v>0</v>
      </c>
      <c r="P565" s="113">
        <f t="shared" si="53"/>
        <v>0</v>
      </c>
      <c r="Q565" s="88"/>
      <c r="R565" s="88"/>
      <c r="S565" s="88"/>
      <c r="T565" s="88"/>
      <c r="U565" s="88"/>
      <c r="V565" s="88"/>
      <c r="W565" s="88"/>
      <c r="X565" s="88"/>
      <c r="Y565" s="88"/>
      <c r="Z565" s="88"/>
      <c r="AA565" s="88"/>
      <c r="AB565" s="88"/>
    </row>
    <row r="566" spans="1:28" ht="63" x14ac:dyDescent="0.25">
      <c r="A566" s="87"/>
      <c r="B566" s="90" t="s">
        <v>835</v>
      </c>
      <c r="C566" s="90" t="s">
        <v>1849</v>
      </c>
      <c r="D566" s="90" t="s">
        <v>1744</v>
      </c>
      <c r="E566" s="84" t="s">
        <v>1747</v>
      </c>
      <c r="F566" s="125" t="s">
        <v>849</v>
      </c>
      <c r="G566" s="126" t="s">
        <v>2</v>
      </c>
      <c r="H566" s="127">
        <v>13</v>
      </c>
      <c r="I566" s="128">
        <v>28204.175999999999</v>
      </c>
      <c r="J566" s="104">
        <f t="shared" si="49"/>
        <v>5359</v>
      </c>
      <c r="K566" s="104">
        <f t="shared" si="50"/>
        <v>33563.175999999999</v>
      </c>
      <c r="L566" s="129">
        <f t="shared" si="48"/>
        <v>436321.288</v>
      </c>
      <c r="M566" s="113"/>
      <c r="N566" s="113">
        <f t="shared" si="51"/>
        <v>0</v>
      </c>
      <c r="O566" s="113">
        <f t="shared" si="52"/>
        <v>0</v>
      </c>
      <c r="P566" s="113">
        <f t="shared" si="53"/>
        <v>0</v>
      </c>
      <c r="Q566" s="88"/>
      <c r="R566" s="88"/>
      <c r="S566" s="88"/>
      <c r="T566" s="88"/>
      <c r="U566" s="88"/>
      <c r="V566" s="88"/>
      <c r="W566" s="88"/>
      <c r="X566" s="88"/>
      <c r="Y566" s="88"/>
      <c r="Z566" s="88"/>
      <c r="AA566" s="88"/>
      <c r="AB566" s="88"/>
    </row>
    <row r="567" spans="1:28" ht="63" x14ac:dyDescent="0.25">
      <c r="A567" s="87"/>
      <c r="B567" s="90" t="s">
        <v>838</v>
      </c>
      <c r="C567" s="90" t="s">
        <v>1849</v>
      </c>
      <c r="D567" s="90" t="s">
        <v>1744</v>
      </c>
      <c r="E567" s="84" t="s">
        <v>1747</v>
      </c>
      <c r="F567" s="125" t="s">
        <v>851</v>
      </c>
      <c r="G567" s="126" t="s">
        <v>2</v>
      </c>
      <c r="H567" s="127">
        <v>11</v>
      </c>
      <c r="I567" s="128">
        <v>39956.28</v>
      </c>
      <c r="J567" s="104">
        <f t="shared" si="49"/>
        <v>7592</v>
      </c>
      <c r="K567" s="104">
        <f t="shared" si="50"/>
        <v>47548.28</v>
      </c>
      <c r="L567" s="129">
        <f t="shared" si="48"/>
        <v>523031.07999999996</v>
      </c>
      <c r="M567" s="113"/>
      <c r="N567" s="113">
        <f t="shared" si="51"/>
        <v>0</v>
      </c>
      <c r="O567" s="113">
        <f t="shared" si="52"/>
        <v>0</v>
      </c>
      <c r="P567" s="113">
        <f t="shared" si="53"/>
        <v>0</v>
      </c>
      <c r="Q567" s="88"/>
      <c r="R567" s="88"/>
      <c r="S567" s="88"/>
      <c r="T567" s="88"/>
      <c r="U567" s="88"/>
      <c r="V567" s="88"/>
      <c r="W567" s="88"/>
      <c r="X567" s="88"/>
      <c r="Y567" s="88"/>
      <c r="Z567" s="88"/>
      <c r="AA567" s="88"/>
      <c r="AB567" s="88"/>
    </row>
    <row r="568" spans="1:28" ht="63" x14ac:dyDescent="0.25">
      <c r="A568" s="87"/>
      <c r="B568" s="90" t="s">
        <v>840</v>
      </c>
      <c r="C568" s="90" t="s">
        <v>1849</v>
      </c>
      <c r="D568" s="90" t="s">
        <v>1744</v>
      </c>
      <c r="E568" s="84" t="s">
        <v>1747</v>
      </c>
      <c r="F568" s="125" t="s">
        <v>853</v>
      </c>
      <c r="G568" s="126" t="s">
        <v>2</v>
      </c>
      <c r="H568" s="127">
        <v>14</v>
      </c>
      <c r="I568" s="128">
        <v>37605.203999999998</v>
      </c>
      <c r="J568" s="104">
        <f t="shared" si="49"/>
        <v>7145</v>
      </c>
      <c r="K568" s="104">
        <f t="shared" si="50"/>
        <v>44750.203999999998</v>
      </c>
      <c r="L568" s="129">
        <f t="shared" si="48"/>
        <v>626502.85599999991</v>
      </c>
      <c r="M568" s="113"/>
      <c r="N568" s="113">
        <f t="shared" si="51"/>
        <v>0</v>
      </c>
      <c r="O568" s="113">
        <f t="shared" si="52"/>
        <v>0</v>
      </c>
      <c r="P568" s="113">
        <f t="shared" si="53"/>
        <v>0</v>
      </c>
      <c r="Q568" s="88"/>
      <c r="R568" s="88"/>
      <c r="S568" s="88"/>
      <c r="T568" s="88"/>
      <c r="U568" s="88"/>
      <c r="V568" s="88"/>
      <c r="W568" s="88"/>
      <c r="X568" s="88"/>
      <c r="Y568" s="88"/>
      <c r="Z568" s="88"/>
      <c r="AA568" s="88"/>
      <c r="AB568" s="88"/>
    </row>
    <row r="569" spans="1:28" ht="63" x14ac:dyDescent="0.25">
      <c r="A569" s="87"/>
      <c r="B569" s="90" t="s">
        <v>842</v>
      </c>
      <c r="C569" s="90" t="s">
        <v>1849</v>
      </c>
      <c r="D569" s="90" t="s">
        <v>1744</v>
      </c>
      <c r="E569" s="84" t="s">
        <v>1747</v>
      </c>
      <c r="F569" s="125" t="s">
        <v>855</v>
      </c>
      <c r="G569" s="126" t="s">
        <v>2</v>
      </c>
      <c r="H569" s="127">
        <v>6</v>
      </c>
      <c r="I569" s="128">
        <v>79576.224000000002</v>
      </c>
      <c r="J569" s="104">
        <f t="shared" si="49"/>
        <v>15119</v>
      </c>
      <c r="K569" s="104">
        <f t="shared" si="50"/>
        <v>94695.224000000002</v>
      </c>
      <c r="L569" s="129">
        <f t="shared" si="48"/>
        <v>568171.34400000004</v>
      </c>
      <c r="M569" s="113"/>
      <c r="N569" s="113">
        <f t="shared" si="51"/>
        <v>0</v>
      </c>
      <c r="O569" s="113">
        <f t="shared" si="52"/>
        <v>0</v>
      </c>
      <c r="P569" s="113">
        <f t="shared" si="53"/>
        <v>0</v>
      </c>
      <c r="Q569" s="88"/>
      <c r="R569" s="88"/>
      <c r="S569" s="88"/>
      <c r="T569" s="88"/>
      <c r="U569" s="88"/>
      <c r="V569" s="88"/>
      <c r="W569" s="88"/>
      <c r="X569" s="88"/>
      <c r="Y569" s="88"/>
      <c r="Z569" s="88"/>
      <c r="AA569" s="88"/>
      <c r="AB569" s="88"/>
    </row>
    <row r="570" spans="1:28" ht="63" x14ac:dyDescent="0.25">
      <c r="A570" s="87"/>
      <c r="B570" s="90" t="s">
        <v>844</v>
      </c>
      <c r="C570" s="90" t="s">
        <v>1849</v>
      </c>
      <c r="D570" s="90" t="s">
        <v>1744</v>
      </c>
      <c r="E570" s="84" t="s">
        <v>1747</v>
      </c>
      <c r="F570" s="125" t="s">
        <v>857</v>
      </c>
      <c r="G570" s="126" t="s">
        <v>2</v>
      </c>
      <c r="H570" s="127">
        <v>11</v>
      </c>
      <c r="I570" s="128">
        <v>756541.96799999999</v>
      </c>
      <c r="J570" s="104">
        <f t="shared" si="49"/>
        <v>143743</v>
      </c>
      <c r="K570" s="104">
        <f t="shared" si="50"/>
        <v>900284.96799999999</v>
      </c>
      <c r="L570" s="129">
        <f t="shared" si="48"/>
        <v>9903134.648</v>
      </c>
      <c r="M570" s="113"/>
      <c r="N570" s="113">
        <f t="shared" si="51"/>
        <v>0</v>
      </c>
      <c r="O570" s="113">
        <f t="shared" si="52"/>
        <v>0</v>
      </c>
      <c r="P570" s="113">
        <f t="shared" si="53"/>
        <v>0</v>
      </c>
      <c r="Q570" s="88"/>
      <c r="R570" s="88"/>
      <c r="S570" s="88"/>
      <c r="T570" s="88"/>
      <c r="U570" s="88"/>
      <c r="V570" s="88"/>
      <c r="W570" s="88"/>
      <c r="X570" s="88"/>
      <c r="Y570" s="88"/>
      <c r="Z570" s="88"/>
      <c r="AA570" s="88"/>
      <c r="AB570" s="88"/>
    </row>
    <row r="571" spans="1:28" ht="63" x14ac:dyDescent="0.25">
      <c r="A571" s="87"/>
      <c r="B571" s="90" t="s">
        <v>846</v>
      </c>
      <c r="C571" s="90" t="s">
        <v>1849</v>
      </c>
      <c r="D571" s="90" t="s">
        <v>1744</v>
      </c>
      <c r="E571" s="84" t="s">
        <v>1747</v>
      </c>
      <c r="F571" s="125" t="s">
        <v>859</v>
      </c>
      <c r="G571" s="126" t="s">
        <v>2</v>
      </c>
      <c r="H571" s="127">
        <v>15</v>
      </c>
      <c r="I571" s="128">
        <v>108090.52800000001</v>
      </c>
      <c r="J571" s="104">
        <f t="shared" si="49"/>
        <v>20537</v>
      </c>
      <c r="K571" s="104">
        <f t="shared" si="50"/>
        <v>128627.52800000001</v>
      </c>
      <c r="L571" s="129">
        <f t="shared" si="48"/>
        <v>1929412.9200000002</v>
      </c>
      <c r="M571" s="113"/>
      <c r="N571" s="113">
        <f t="shared" si="51"/>
        <v>0</v>
      </c>
      <c r="O571" s="113">
        <f t="shared" si="52"/>
        <v>0</v>
      </c>
      <c r="P571" s="113">
        <f t="shared" si="53"/>
        <v>0</v>
      </c>
      <c r="Q571" s="88"/>
      <c r="R571" s="88"/>
      <c r="S571" s="88"/>
      <c r="T571" s="88"/>
      <c r="U571" s="88"/>
      <c r="V571" s="88"/>
      <c r="W571" s="88"/>
      <c r="X571" s="88"/>
      <c r="Y571" s="88"/>
      <c r="Z571" s="88"/>
      <c r="AA571" s="88"/>
      <c r="AB571" s="88"/>
    </row>
    <row r="572" spans="1:28" ht="63" x14ac:dyDescent="0.25">
      <c r="A572" s="87"/>
      <c r="B572" s="90" t="s">
        <v>848</v>
      </c>
      <c r="C572" s="90" t="s">
        <v>1849</v>
      </c>
      <c r="D572" s="90" t="s">
        <v>1744</v>
      </c>
      <c r="E572" s="84" t="s">
        <v>1747</v>
      </c>
      <c r="F572" s="125" t="s">
        <v>861</v>
      </c>
      <c r="G572" s="126" t="s">
        <v>2</v>
      </c>
      <c r="H572" s="127">
        <v>21</v>
      </c>
      <c r="I572" s="128">
        <v>149901.024</v>
      </c>
      <c r="J572" s="104">
        <f t="shared" si="49"/>
        <v>28481</v>
      </c>
      <c r="K572" s="104">
        <f t="shared" si="50"/>
        <v>178382.024</v>
      </c>
      <c r="L572" s="129">
        <f t="shared" si="48"/>
        <v>3746022.5040000002</v>
      </c>
      <c r="M572" s="113"/>
      <c r="N572" s="113">
        <f t="shared" si="51"/>
        <v>0</v>
      </c>
      <c r="O572" s="113">
        <f t="shared" si="52"/>
        <v>0</v>
      </c>
      <c r="P572" s="113">
        <f t="shared" si="53"/>
        <v>0</v>
      </c>
      <c r="Q572" s="88"/>
      <c r="R572" s="88"/>
      <c r="S572" s="88"/>
      <c r="T572" s="88"/>
      <c r="U572" s="88"/>
      <c r="V572" s="88"/>
      <c r="W572" s="88"/>
      <c r="X572" s="88"/>
      <c r="Y572" s="88"/>
      <c r="Z572" s="88"/>
      <c r="AA572" s="88"/>
      <c r="AB572" s="88"/>
    </row>
    <row r="573" spans="1:28" ht="63" x14ac:dyDescent="0.25">
      <c r="A573" s="87"/>
      <c r="B573" s="90" t="s">
        <v>850</v>
      </c>
      <c r="C573" s="90" t="s">
        <v>1849</v>
      </c>
      <c r="D573" s="90" t="s">
        <v>1744</v>
      </c>
      <c r="E573" s="84" t="s">
        <v>1747</v>
      </c>
      <c r="F573" s="125" t="s">
        <v>863</v>
      </c>
      <c r="G573" s="126" t="s">
        <v>2</v>
      </c>
      <c r="H573" s="127">
        <v>40</v>
      </c>
      <c r="I573" s="128">
        <v>172337.25599999999</v>
      </c>
      <c r="J573" s="104">
        <f t="shared" si="49"/>
        <v>32744</v>
      </c>
      <c r="K573" s="104">
        <f t="shared" si="50"/>
        <v>205081.25599999999</v>
      </c>
      <c r="L573" s="129">
        <f t="shared" si="48"/>
        <v>8203250.2400000002</v>
      </c>
      <c r="M573" s="113"/>
      <c r="N573" s="113">
        <f t="shared" si="51"/>
        <v>0</v>
      </c>
      <c r="O573" s="113">
        <f t="shared" si="52"/>
        <v>0</v>
      </c>
      <c r="P573" s="113">
        <f t="shared" si="53"/>
        <v>0</v>
      </c>
      <c r="Q573" s="88"/>
      <c r="R573" s="88"/>
      <c r="S573" s="88"/>
      <c r="T573" s="88"/>
      <c r="U573" s="88"/>
      <c r="V573" s="88"/>
      <c r="W573" s="88"/>
      <c r="X573" s="88"/>
      <c r="Y573" s="88"/>
      <c r="Z573" s="88"/>
      <c r="AA573" s="88"/>
      <c r="AB573" s="88"/>
    </row>
    <row r="574" spans="1:28" ht="63" x14ac:dyDescent="0.25">
      <c r="A574" s="87"/>
      <c r="B574" s="90" t="s">
        <v>852</v>
      </c>
      <c r="C574" s="90" t="s">
        <v>1849</v>
      </c>
      <c r="D574" s="90" t="s">
        <v>1744</v>
      </c>
      <c r="E574" s="84" t="s">
        <v>1747</v>
      </c>
      <c r="F574" s="125" t="s">
        <v>865</v>
      </c>
      <c r="G574" s="126" t="s">
        <v>2</v>
      </c>
      <c r="H574" s="127">
        <v>10</v>
      </c>
      <c r="I574" s="128">
        <v>13255.788</v>
      </c>
      <c r="J574" s="104">
        <f t="shared" si="49"/>
        <v>2519</v>
      </c>
      <c r="K574" s="104">
        <f t="shared" si="50"/>
        <v>15774.788</v>
      </c>
      <c r="L574" s="129">
        <f t="shared" si="48"/>
        <v>157747.88</v>
      </c>
      <c r="M574" s="113"/>
      <c r="N574" s="113">
        <f t="shared" si="51"/>
        <v>0</v>
      </c>
      <c r="O574" s="113">
        <f t="shared" si="52"/>
        <v>0</v>
      </c>
      <c r="P574" s="113">
        <f t="shared" si="53"/>
        <v>0</v>
      </c>
      <c r="Q574" s="88"/>
      <c r="R574" s="88"/>
      <c r="S574" s="88"/>
      <c r="T574" s="88"/>
      <c r="U574" s="88"/>
      <c r="V574" s="88"/>
      <c r="W574" s="88"/>
      <c r="X574" s="88"/>
      <c r="Y574" s="88"/>
      <c r="Z574" s="88"/>
      <c r="AA574" s="88"/>
      <c r="AB574" s="88"/>
    </row>
    <row r="575" spans="1:28" ht="63" x14ac:dyDescent="0.25">
      <c r="A575" s="87"/>
      <c r="B575" s="90" t="s">
        <v>854</v>
      </c>
      <c r="C575" s="90" t="s">
        <v>1849</v>
      </c>
      <c r="D575" s="90" t="s">
        <v>1744</v>
      </c>
      <c r="E575" s="84" t="s">
        <v>1747</v>
      </c>
      <c r="F575" s="125" t="s">
        <v>867</v>
      </c>
      <c r="G575" s="126" t="s">
        <v>2</v>
      </c>
      <c r="H575" s="127">
        <v>12</v>
      </c>
      <c r="I575" s="128">
        <v>28550.34</v>
      </c>
      <c r="J575" s="104">
        <f t="shared" si="49"/>
        <v>5425</v>
      </c>
      <c r="K575" s="104">
        <f t="shared" si="50"/>
        <v>33975.339999999997</v>
      </c>
      <c r="L575" s="129">
        <f t="shared" si="48"/>
        <v>407704.07999999996</v>
      </c>
      <c r="M575" s="113"/>
      <c r="N575" s="113">
        <f t="shared" si="51"/>
        <v>0</v>
      </c>
      <c r="O575" s="113">
        <f t="shared" si="52"/>
        <v>0</v>
      </c>
      <c r="P575" s="113">
        <f t="shared" si="53"/>
        <v>0</v>
      </c>
      <c r="Q575" s="88"/>
      <c r="R575" s="88"/>
      <c r="S575" s="88"/>
      <c r="T575" s="88"/>
      <c r="U575" s="88"/>
      <c r="V575" s="88"/>
      <c r="W575" s="88"/>
      <c r="X575" s="88"/>
      <c r="Y575" s="88"/>
      <c r="Z575" s="88"/>
      <c r="AA575" s="88"/>
      <c r="AB575" s="88"/>
    </row>
    <row r="576" spans="1:28" ht="63" x14ac:dyDescent="0.25">
      <c r="A576" s="87"/>
      <c r="B576" s="90" t="s">
        <v>856</v>
      </c>
      <c r="C576" s="90" t="s">
        <v>1849</v>
      </c>
      <c r="D576" s="90" t="s">
        <v>1744</v>
      </c>
      <c r="E576" s="84" t="s">
        <v>1747</v>
      </c>
      <c r="F576" s="125" t="s">
        <v>869</v>
      </c>
      <c r="G576" s="126" t="s">
        <v>2</v>
      </c>
      <c r="H576" s="127">
        <v>60</v>
      </c>
      <c r="I576" s="128">
        <v>175393.764</v>
      </c>
      <c r="J576" s="104">
        <f t="shared" si="49"/>
        <v>33325</v>
      </c>
      <c r="K576" s="104">
        <f t="shared" si="50"/>
        <v>208718.764</v>
      </c>
      <c r="L576" s="129">
        <f t="shared" si="48"/>
        <v>12523125.84</v>
      </c>
      <c r="M576" s="113"/>
      <c r="N576" s="113">
        <f t="shared" si="51"/>
        <v>0</v>
      </c>
      <c r="O576" s="113">
        <f t="shared" si="52"/>
        <v>0</v>
      </c>
      <c r="P576" s="113">
        <f t="shared" si="53"/>
        <v>0</v>
      </c>
      <c r="Q576" s="88"/>
      <c r="R576" s="88"/>
      <c r="S576" s="88"/>
      <c r="T576" s="88"/>
      <c r="U576" s="88"/>
      <c r="V576" s="88"/>
      <c r="W576" s="88"/>
      <c r="X576" s="88"/>
      <c r="Y576" s="88"/>
      <c r="Z576" s="88"/>
      <c r="AA576" s="88"/>
      <c r="AB576" s="88"/>
    </row>
    <row r="577" spans="1:28" ht="63" x14ac:dyDescent="0.25">
      <c r="A577" s="87"/>
      <c r="B577" s="90" t="s">
        <v>858</v>
      </c>
      <c r="C577" s="90" t="s">
        <v>1849</v>
      </c>
      <c r="D577" s="90" t="s">
        <v>1744</v>
      </c>
      <c r="E577" s="84" t="s">
        <v>1747</v>
      </c>
      <c r="F577" s="125" t="s">
        <v>871</v>
      </c>
      <c r="G577" s="126" t="s">
        <v>2</v>
      </c>
      <c r="H577" s="127">
        <v>28</v>
      </c>
      <c r="I577" s="128">
        <v>44869.188000000002</v>
      </c>
      <c r="J577" s="104">
        <f t="shared" si="49"/>
        <v>8525</v>
      </c>
      <c r="K577" s="104">
        <f t="shared" si="50"/>
        <v>53394.188000000002</v>
      </c>
      <c r="L577" s="129">
        <f t="shared" si="48"/>
        <v>1495037.264</v>
      </c>
      <c r="M577" s="113"/>
      <c r="N577" s="113">
        <f t="shared" si="51"/>
        <v>0</v>
      </c>
      <c r="O577" s="113">
        <f t="shared" si="52"/>
        <v>0</v>
      </c>
      <c r="P577" s="113">
        <f t="shared" si="53"/>
        <v>0</v>
      </c>
      <c r="Q577" s="88"/>
      <c r="R577" s="88"/>
      <c r="S577" s="88"/>
      <c r="T577" s="88"/>
      <c r="U577" s="88"/>
      <c r="V577" s="88"/>
      <c r="W577" s="88"/>
      <c r="X577" s="88"/>
      <c r="Y577" s="88"/>
      <c r="Z577" s="88"/>
      <c r="AA577" s="88"/>
      <c r="AB577" s="88"/>
    </row>
    <row r="578" spans="1:28" ht="63" x14ac:dyDescent="0.25">
      <c r="A578" s="87"/>
      <c r="B578" s="90" t="s">
        <v>860</v>
      </c>
      <c r="C578" s="90" t="s">
        <v>1849</v>
      </c>
      <c r="D578" s="90" t="s">
        <v>1744</v>
      </c>
      <c r="E578" s="84" t="s">
        <v>1747</v>
      </c>
      <c r="F578" s="125" t="s">
        <v>873</v>
      </c>
      <c r="G578" s="126" t="s">
        <v>20</v>
      </c>
      <c r="H578" s="127">
        <v>500</v>
      </c>
      <c r="I578" s="128">
        <v>6116.2920000000004</v>
      </c>
      <c r="J578" s="104">
        <f t="shared" si="49"/>
        <v>1162</v>
      </c>
      <c r="K578" s="104">
        <f t="shared" si="50"/>
        <v>7278.2920000000004</v>
      </c>
      <c r="L578" s="129">
        <f t="shared" si="48"/>
        <v>3639146</v>
      </c>
      <c r="M578" s="113"/>
      <c r="N578" s="113">
        <f t="shared" si="51"/>
        <v>0</v>
      </c>
      <c r="O578" s="113">
        <f t="shared" si="52"/>
        <v>0</v>
      </c>
      <c r="P578" s="113">
        <f t="shared" si="53"/>
        <v>0</v>
      </c>
      <c r="Q578" s="88"/>
      <c r="R578" s="88"/>
      <c r="S578" s="88"/>
      <c r="T578" s="88"/>
      <c r="U578" s="88"/>
      <c r="V578" s="88"/>
      <c r="W578" s="88"/>
      <c r="X578" s="88"/>
      <c r="Y578" s="88"/>
      <c r="Z578" s="88"/>
      <c r="AA578" s="88"/>
      <c r="AB578" s="88"/>
    </row>
    <row r="579" spans="1:28" ht="63" x14ac:dyDescent="0.25">
      <c r="A579" s="87"/>
      <c r="B579" s="90" t="s">
        <v>862</v>
      </c>
      <c r="C579" s="90" t="s">
        <v>1849</v>
      </c>
      <c r="D579" s="90" t="s">
        <v>1744</v>
      </c>
      <c r="E579" s="84" t="s">
        <v>1747</v>
      </c>
      <c r="F579" s="125" t="s">
        <v>875</v>
      </c>
      <c r="G579" s="126" t="s">
        <v>20</v>
      </c>
      <c r="H579" s="127">
        <v>500</v>
      </c>
      <c r="I579" s="128">
        <v>7076.16</v>
      </c>
      <c r="J579" s="104">
        <f t="shared" si="49"/>
        <v>1344</v>
      </c>
      <c r="K579" s="104">
        <f t="shared" si="50"/>
        <v>8420.16</v>
      </c>
      <c r="L579" s="129">
        <f t="shared" si="48"/>
        <v>4210080</v>
      </c>
      <c r="M579" s="113"/>
      <c r="N579" s="113">
        <f t="shared" si="51"/>
        <v>0</v>
      </c>
      <c r="O579" s="113">
        <f t="shared" si="52"/>
        <v>0</v>
      </c>
      <c r="P579" s="113">
        <f t="shared" si="53"/>
        <v>0</v>
      </c>
      <c r="Q579" s="88"/>
      <c r="R579" s="88"/>
      <c r="S579" s="88"/>
      <c r="T579" s="88"/>
      <c r="U579" s="88"/>
      <c r="V579" s="88"/>
      <c r="W579" s="88"/>
      <c r="X579" s="88"/>
      <c r="Y579" s="88"/>
      <c r="Z579" s="88"/>
      <c r="AA579" s="88"/>
      <c r="AB579" s="88"/>
    </row>
    <row r="580" spans="1:28" ht="63" x14ac:dyDescent="0.25">
      <c r="A580" s="87"/>
      <c r="B580" s="90" t="s">
        <v>864</v>
      </c>
      <c r="C580" s="90" t="s">
        <v>1849</v>
      </c>
      <c r="D580" s="90" t="s">
        <v>1744</v>
      </c>
      <c r="E580" s="84" t="s">
        <v>1747</v>
      </c>
      <c r="F580" s="125" t="s">
        <v>877</v>
      </c>
      <c r="G580" s="126" t="s">
        <v>2</v>
      </c>
      <c r="H580" s="127">
        <v>8</v>
      </c>
      <c r="I580" s="128">
        <v>1837281.264</v>
      </c>
      <c r="J580" s="104">
        <f t="shared" si="49"/>
        <v>349083</v>
      </c>
      <c r="K580" s="104">
        <f t="shared" si="50"/>
        <v>2186364.264</v>
      </c>
      <c r="L580" s="129">
        <f t="shared" ref="L580:L643" si="54">H580*K580</f>
        <v>17490914.112</v>
      </c>
      <c r="M580" s="113"/>
      <c r="N580" s="113">
        <f t="shared" si="51"/>
        <v>0</v>
      </c>
      <c r="O580" s="113">
        <f t="shared" si="52"/>
        <v>0</v>
      </c>
      <c r="P580" s="113">
        <f t="shared" si="53"/>
        <v>0</v>
      </c>
      <c r="Q580" s="88"/>
      <c r="R580" s="88"/>
      <c r="S580" s="88"/>
      <c r="T580" s="88"/>
      <c r="U580" s="88"/>
      <c r="V580" s="88"/>
      <c r="W580" s="88"/>
      <c r="X580" s="88"/>
      <c r="Y580" s="88"/>
      <c r="Z580" s="88"/>
      <c r="AA580" s="88"/>
      <c r="AB580" s="88"/>
    </row>
    <row r="581" spans="1:28" ht="63" x14ac:dyDescent="0.25">
      <c r="A581" s="87"/>
      <c r="B581" s="90" t="s">
        <v>866</v>
      </c>
      <c r="C581" s="90" t="s">
        <v>1849</v>
      </c>
      <c r="D581" s="90" t="s">
        <v>1744</v>
      </c>
      <c r="E581" s="84" t="s">
        <v>1747</v>
      </c>
      <c r="F581" s="125" t="s">
        <v>879</v>
      </c>
      <c r="G581" s="126" t="s">
        <v>2</v>
      </c>
      <c r="H581" s="127">
        <v>25</v>
      </c>
      <c r="I581" s="128">
        <v>302112.71999999997</v>
      </c>
      <c r="J581" s="104">
        <f t="shared" ref="J581:J644" si="55">ROUND(I581*0.19,0)</f>
        <v>57401</v>
      </c>
      <c r="K581" s="104">
        <f t="shared" ref="K581:K644" si="56">+I581+J581</f>
        <v>359513.72</v>
      </c>
      <c r="L581" s="129">
        <f t="shared" si="54"/>
        <v>8987843</v>
      </c>
      <c r="M581" s="113"/>
      <c r="N581" s="113">
        <f t="shared" ref="N581:N644" si="57">ROUND(M581*0.19,0)</f>
        <v>0</v>
      </c>
      <c r="O581" s="113">
        <f t="shared" ref="O581:O644" si="58">+N581+M581</f>
        <v>0</v>
      </c>
      <c r="P581" s="113">
        <f t="shared" ref="P581:P644" si="59">ROUND(+O581*H581,0)</f>
        <v>0</v>
      </c>
      <c r="Q581" s="88"/>
      <c r="R581" s="88"/>
      <c r="S581" s="88"/>
      <c r="T581" s="88"/>
      <c r="U581" s="88"/>
      <c r="V581" s="88"/>
      <c r="W581" s="88"/>
      <c r="X581" s="88"/>
      <c r="Y581" s="88"/>
      <c r="Z581" s="88"/>
      <c r="AA581" s="88"/>
      <c r="AB581" s="88"/>
    </row>
    <row r="582" spans="1:28" ht="63" x14ac:dyDescent="0.25">
      <c r="A582" s="87"/>
      <c r="B582" s="90" t="s">
        <v>868</v>
      </c>
      <c r="C582" s="90" t="s">
        <v>1849</v>
      </c>
      <c r="D582" s="90" t="s">
        <v>1744</v>
      </c>
      <c r="E582" s="84" t="s">
        <v>1747</v>
      </c>
      <c r="F582" s="125" t="s">
        <v>881</v>
      </c>
      <c r="G582" s="126" t="s">
        <v>2</v>
      </c>
      <c r="H582" s="127">
        <v>22</v>
      </c>
      <c r="I582" s="128">
        <v>221975.20799999998</v>
      </c>
      <c r="J582" s="104">
        <f t="shared" si="55"/>
        <v>42175</v>
      </c>
      <c r="K582" s="104">
        <f t="shared" si="56"/>
        <v>264150.20799999998</v>
      </c>
      <c r="L582" s="129">
        <f t="shared" si="54"/>
        <v>5811304.5759999994</v>
      </c>
      <c r="M582" s="113"/>
      <c r="N582" s="113">
        <f t="shared" si="57"/>
        <v>0</v>
      </c>
      <c r="O582" s="113">
        <f t="shared" si="58"/>
        <v>0</v>
      </c>
      <c r="P582" s="113">
        <f t="shared" si="59"/>
        <v>0</v>
      </c>
      <c r="Q582" s="88"/>
      <c r="R582" s="88"/>
      <c r="S582" s="88"/>
      <c r="T582" s="88"/>
      <c r="U582" s="88"/>
      <c r="V582" s="88"/>
      <c r="W582" s="88"/>
      <c r="X582" s="88"/>
      <c r="Y582" s="88"/>
      <c r="Z582" s="88"/>
      <c r="AA582" s="88"/>
      <c r="AB582" s="88"/>
    </row>
    <row r="583" spans="1:28" ht="63" x14ac:dyDescent="0.25">
      <c r="A583" s="87"/>
      <c r="B583" s="90" t="s">
        <v>870</v>
      </c>
      <c r="C583" s="90" t="s">
        <v>1849</v>
      </c>
      <c r="D583" s="90" t="s">
        <v>1744</v>
      </c>
      <c r="E583" s="84" t="s">
        <v>1747</v>
      </c>
      <c r="F583" s="125" t="s">
        <v>883</v>
      </c>
      <c r="G583" s="126" t="s">
        <v>2</v>
      </c>
      <c r="H583" s="127">
        <v>18</v>
      </c>
      <c r="I583" s="128">
        <v>54855.527999999998</v>
      </c>
      <c r="J583" s="104">
        <f t="shared" si="55"/>
        <v>10423</v>
      </c>
      <c r="K583" s="104">
        <f t="shared" si="56"/>
        <v>65278.527999999998</v>
      </c>
      <c r="L583" s="129">
        <f t="shared" si="54"/>
        <v>1175013.504</v>
      </c>
      <c r="M583" s="113"/>
      <c r="N583" s="113">
        <f t="shared" si="57"/>
        <v>0</v>
      </c>
      <c r="O583" s="113">
        <f t="shared" si="58"/>
        <v>0</v>
      </c>
      <c r="P583" s="113">
        <f t="shared" si="59"/>
        <v>0</v>
      </c>
      <c r="Q583" s="88"/>
      <c r="R583" s="88"/>
      <c r="S583" s="88"/>
      <c r="T583" s="88"/>
      <c r="U583" s="88"/>
      <c r="V583" s="88"/>
      <c r="W583" s="88"/>
      <c r="X583" s="88"/>
      <c r="Y583" s="88"/>
      <c r="Z583" s="88"/>
      <c r="AA583" s="88"/>
      <c r="AB583" s="88"/>
    </row>
    <row r="584" spans="1:28" ht="63" x14ac:dyDescent="0.25">
      <c r="A584" s="87"/>
      <c r="B584" s="90" t="s">
        <v>872</v>
      </c>
      <c r="C584" s="90" t="s">
        <v>1849</v>
      </c>
      <c r="D584" s="90" t="s">
        <v>1744</v>
      </c>
      <c r="E584" s="84" t="s">
        <v>1747</v>
      </c>
      <c r="F584" s="125" t="s">
        <v>885</v>
      </c>
      <c r="G584" s="126" t="s">
        <v>2</v>
      </c>
      <c r="H584" s="127">
        <v>12</v>
      </c>
      <c r="I584" s="128">
        <v>68593.98</v>
      </c>
      <c r="J584" s="104">
        <f t="shared" si="55"/>
        <v>13033</v>
      </c>
      <c r="K584" s="104">
        <f t="shared" si="56"/>
        <v>81626.98</v>
      </c>
      <c r="L584" s="129">
        <f t="shared" si="54"/>
        <v>979523.76</v>
      </c>
      <c r="M584" s="113"/>
      <c r="N584" s="113">
        <f t="shared" si="57"/>
        <v>0</v>
      </c>
      <c r="O584" s="113">
        <f t="shared" si="58"/>
        <v>0</v>
      </c>
      <c r="P584" s="113">
        <f t="shared" si="59"/>
        <v>0</v>
      </c>
      <c r="Q584" s="88"/>
      <c r="R584" s="88"/>
      <c r="S584" s="88"/>
      <c r="T584" s="88"/>
      <c r="U584" s="88"/>
      <c r="V584" s="88"/>
      <c r="W584" s="88"/>
      <c r="X584" s="88"/>
      <c r="Y584" s="88"/>
      <c r="Z584" s="88"/>
      <c r="AA584" s="88"/>
      <c r="AB584" s="88"/>
    </row>
    <row r="585" spans="1:28" ht="63" x14ac:dyDescent="0.25">
      <c r="A585" s="87"/>
      <c r="B585" s="90" t="s">
        <v>874</v>
      </c>
      <c r="C585" s="90" t="s">
        <v>1849</v>
      </c>
      <c r="D585" s="90" t="s">
        <v>1744</v>
      </c>
      <c r="E585" s="84" t="s">
        <v>1747</v>
      </c>
      <c r="F585" s="125" t="s">
        <v>887</v>
      </c>
      <c r="G585" s="126" t="s">
        <v>2</v>
      </c>
      <c r="H585" s="127">
        <v>7</v>
      </c>
      <c r="I585" s="128">
        <v>183552.09599999999</v>
      </c>
      <c r="J585" s="104">
        <f t="shared" si="55"/>
        <v>34875</v>
      </c>
      <c r="K585" s="104">
        <f t="shared" si="56"/>
        <v>218427.09599999999</v>
      </c>
      <c r="L585" s="129">
        <f t="shared" si="54"/>
        <v>1528989.672</v>
      </c>
      <c r="M585" s="113"/>
      <c r="N585" s="113">
        <f t="shared" si="57"/>
        <v>0</v>
      </c>
      <c r="O585" s="113">
        <f t="shared" si="58"/>
        <v>0</v>
      </c>
      <c r="P585" s="113">
        <f t="shared" si="59"/>
        <v>0</v>
      </c>
      <c r="Q585" s="88"/>
      <c r="R585" s="88"/>
      <c r="S585" s="88"/>
      <c r="T585" s="88"/>
      <c r="U585" s="88"/>
      <c r="V585" s="88"/>
      <c r="W585" s="88"/>
      <c r="X585" s="88"/>
      <c r="Y585" s="88"/>
      <c r="Z585" s="88"/>
      <c r="AA585" s="88"/>
      <c r="AB585" s="88"/>
    </row>
    <row r="586" spans="1:28" ht="63" x14ac:dyDescent="0.25">
      <c r="A586" s="87"/>
      <c r="B586" s="90" t="s">
        <v>876</v>
      </c>
      <c r="C586" s="90" t="s">
        <v>1849</v>
      </c>
      <c r="D586" s="90" t="s">
        <v>1744</v>
      </c>
      <c r="E586" s="84" t="s">
        <v>1747</v>
      </c>
      <c r="F586" s="125" t="s">
        <v>889</v>
      </c>
      <c r="G586" s="126" t="s">
        <v>2</v>
      </c>
      <c r="H586" s="127">
        <v>12</v>
      </c>
      <c r="I586" s="128">
        <v>118511.484</v>
      </c>
      <c r="J586" s="104">
        <f t="shared" si="55"/>
        <v>22517</v>
      </c>
      <c r="K586" s="104">
        <f t="shared" si="56"/>
        <v>141028.484</v>
      </c>
      <c r="L586" s="129">
        <f t="shared" si="54"/>
        <v>1692341.808</v>
      </c>
      <c r="M586" s="113"/>
      <c r="N586" s="113">
        <f t="shared" si="57"/>
        <v>0</v>
      </c>
      <c r="O586" s="113">
        <f t="shared" si="58"/>
        <v>0</v>
      </c>
      <c r="P586" s="113">
        <f t="shared" si="59"/>
        <v>0</v>
      </c>
      <c r="Q586" s="88"/>
      <c r="R586" s="88"/>
      <c r="S586" s="88"/>
      <c r="T586" s="88"/>
      <c r="U586" s="88"/>
      <c r="V586" s="88"/>
      <c r="W586" s="88"/>
      <c r="X586" s="88"/>
      <c r="Y586" s="88"/>
      <c r="Z586" s="88"/>
      <c r="AA586" s="88"/>
      <c r="AB586" s="88"/>
    </row>
    <row r="587" spans="1:28" ht="63" x14ac:dyDescent="0.25">
      <c r="A587" s="87"/>
      <c r="B587" s="90" t="s">
        <v>878</v>
      </c>
      <c r="C587" s="90" t="s">
        <v>1849</v>
      </c>
      <c r="D587" s="90" t="s">
        <v>1744</v>
      </c>
      <c r="E587" s="84" t="s">
        <v>1747</v>
      </c>
      <c r="F587" s="125" t="s">
        <v>891</v>
      </c>
      <c r="G587" s="126" t="s">
        <v>2</v>
      </c>
      <c r="H587" s="127">
        <v>11</v>
      </c>
      <c r="I587" s="128">
        <v>46262.58</v>
      </c>
      <c r="J587" s="104">
        <f t="shared" si="55"/>
        <v>8790</v>
      </c>
      <c r="K587" s="104">
        <f t="shared" si="56"/>
        <v>55052.58</v>
      </c>
      <c r="L587" s="129">
        <f t="shared" si="54"/>
        <v>605578.38</v>
      </c>
      <c r="M587" s="113"/>
      <c r="N587" s="113">
        <f t="shared" si="57"/>
        <v>0</v>
      </c>
      <c r="O587" s="113">
        <f t="shared" si="58"/>
        <v>0</v>
      </c>
      <c r="P587" s="113">
        <f t="shared" si="59"/>
        <v>0</v>
      </c>
      <c r="Q587" s="88"/>
      <c r="R587" s="88"/>
      <c r="S587" s="88"/>
      <c r="T587" s="88"/>
      <c r="U587" s="88"/>
      <c r="V587" s="88"/>
      <c r="W587" s="88"/>
      <c r="X587" s="88"/>
      <c r="Y587" s="88"/>
      <c r="Z587" s="88"/>
      <c r="AA587" s="88"/>
      <c r="AB587" s="88"/>
    </row>
    <row r="588" spans="1:28" ht="63" x14ac:dyDescent="0.25">
      <c r="A588" s="87"/>
      <c r="B588" s="90" t="s">
        <v>880</v>
      </c>
      <c r="C588" s="90" t="s">
        <v>1849</v>
      </c>
      <c r="D588" s="90" t="s">
        <v>1744</v>
      </c>
      <c r="E588" s="84" t="s">
        <v>1747</v>
      </c>
      <c r="F588" s="125" t="s">
        <v>893</v>
      </c>
      <c r="G588" s="126" t="s">
        <v>2</v>
      </c>
      <c r="H588" s="127">
        <v>12</v>
      </c>
      <c r="I588" s="128">
        <v>106846.74</v>
      </c>
      <c r="J588" s="104">
        <f t="shared" si="55"/>
        <v>20301</v>
      </c>
      <c r="K588" s="104">
        <f t="shared" si="56"/>
        <v>127147.74</v>
      </c>
      <c r="L588" s="129">
        <f t="shared" si="54"/>
        <v>1525772.8800000001</v>
      </c>
      <c r="M588" s="113"/>
      <c r="N588" s="113">
        <f t="shared" si="57"/>
        <v>0</v>
      </c>
      <c r="O588" s="113">
        <f t="shared" si="58"/>
        <v>0</v>
      </c>
      <c r="P588" s="113">
        <f t="shared" si="59"/>
        <v>0</v>
      </c>
      <c r="Q588" s="88"/>
      <c r="R588" s="88"/>
      <c r="S588" s="88"/>
      <c r="T588" s="88"/>
      <c r="U588" s="88"/>
      <c r="V588" s="88"/>
      <c r="W588" s="88"/>
      <c r="X588" s="88"/>
      <c r="Y588" s="88"/>
      <c r="Z588" s="88"/>
      <c r="AA588" s="88"/>
      <c r="AB588" s="88"/>
    </row>
    <row r="589" spans="1:28" ht="63" x14ac:dyDescent="0.25">
      <c r="A589" s="87"/>
      <c r="B589" s="90" t="s">
        <v>882</v>
      </c>
      <c r="C589" s="90" t="s">
        <v>1849</v>
      </c>
      <c r="D589" s="90" t="s">
        <v>1744</v>
      </c>
      <c r="E589" s="84" t="s">
        <v>1747</v>
      </c>
      <c r="F589" s="125" t="s">
        <v>895</v>
      </c>
      <c r="G589" s="126" t="s">
        <v>2</v>
      </c>
      <c r="H589" s="127">
        <v>30</v>
      </c>
      <c r="I589" s="128">
        <v>118018.992</v>
      </c>
      <c r="J589" s="104">
        <f t="shared" si="55"/>
        <v>22424</v>
      </c>
      <c r="K589" s="104">
        <f t="shared" si="56"/>
        <v>140442.992</v>
      </c>
      <c r="L589" s="129">
        <f t="shared" si="54"/>
        <v>4213289.76</v>
      </c>
      <c r="M589" s="113"/>
      <c r="N589" s="113">
        <f t="shared" si="57"/>
        <v>0</v>
      </c>
      <c r="O589" s="113">
        <f t="shared" si="58"/>
        <v>0</v>
      </c>
      <c r="P589" s="113">
        <f t="shared" si="59"/>
        <v>0</v>
      </c>
      <c r="Q589" s="88"/>
      <c r="R589" s="88"/>
      <c r="S589" s="88"/>
      <c r="T589" s="88"/>
      <c r="U589" s="88"/>
      <c r="V589" s="88"/>
      <c r="W589" s="88"/>
      <c r="X589" s="88"/>
      <c r="Y589" s="88"/>
      <c r="Z589" s="88"/>
      <c r="AA589" s="88"/>
      <c r="AB589" s="88"/>
    </row>
    <row r="590" spans="1:28" ht="63" x14ac:dyDescent="0.25">
      <c r="A590" s="87"/>
      <c r="B590" s="90" t="s">
        <v>884</v>
      </c>
      <c r="C590" s="90" t="s">
        <v>1849</v>
      </c>
      <c r="D590" s="90" t="s">
        <v>1744</v>
      </c>
      <c r="E590" s="84" t="s">
        <v>1747</v>
      </c>
      <c r="F590" s="125" t="s">
        <v>897</v>
      </c>
      <c r="G590" s="126" t="s">
        <v>20</v>
      </c>
      <c r="H590" s="127">
        <v>100</v>
      </c>
      <c r="I590" s="128">
        <v>29824.704000000002</v>
      </c>
      <c r="J590" s="104">
        <f t="shared" si="55"/>
        <v>5667</v>
      </c>
      <c r="K590" s="104">
        <f t="shared" si="56"/>
        <v>35491.703999999998</v>
      </c>
      <c r="L590" s="129">
        <f t="shared" si="54"/>
        <v>3549170.4</v>
      </c>
      <c r="M590" s="113"/>
      <c r="N590" s="113">
        <f t="shared" si="57"/>
        <v>0</v>
      </c>
      <c r="O590" s="113">
        <f t="shared" si="58"/>
        <v>0</v>
      </c>
      <c r="P590" s="113">
        <f t="shared" si="59"/>
        <v>0</v>
      </c>
      <c r="Q590" s="88"/>
      <c r="R590" s="88"/>
      <c r="S590" s="88"/>
      <c r="T590" s="88"/>
      <c r="U590" s="88"/>
      <c r="V590" s="88"/>
      <c r="W590" s="88"/>
      <c r="X590" s="88"/>
      <c r="Y590" s="88"/>
      <c r="Z590" s="88"/>
      <c r="AA590" s="88"/>
      <c r="AB590" s="88"/>
    </row>
    <row r="591" spans="1:28" ht="63" x14ac:dyDescent="0.25">
      <c r="A591" s="87"/>
      <c r="B591" s="90" t="s">
        <v>886</v>
      </c>
      <c r="C591" s="90" t="s">
        <v>1849</v>
      </c>
      <c r="D591" s="90" t="s">
        <v>1744</v>
      </c>
      <c r="E591" s="84" t="s">
        <v>1747</v>
      </c>
      <c r="F591" s="125" t="s">
        <v>899</v>
      </c>
      <c r="G591" s="126" t="s">
        <v>20</v>
      </c>
      <c r="H591" s="127">
        <v>200</v>
      </c>
      <c r="I591" s="128">
        <v>49824.684000000001</v>
      </c>
      <c r="J591" s="104">
        <f t="shared" si="55"/>
        <v>9467</v>
      </c>
      <c r="K591" s="104">
        <f t="shared" si="56"/>
        <v>59291.684000000001</v>
      </c>
      <c r="L591" s="129">
        <f t="shared" si="54"/>
        <v>11858336.800000001</v>
      </c>
      <c r="M591" s="113"/>
      <c r="N591" s="113">
        <f t="shared" si="57"/>
        <v>0</v>
      </c>
      <c r="O591" s="113">
        <f t="shared" si="58"/>
        <v>0</v>
      </c>
      <c r="P591" s="113">
        <f t="shared" si="59"/>
        <v>0</v>
      </c>
      <c r="Q591" s="88"/>
      <c r="R591" s="88"/>
      <c r="S591" s="88"/>
      <c r="T591" s="88"/>
      <c r="U591" s="88"/>
      <c r="V591" s="88"/>
      <c r="W591" s="88"/>
      <c r="X591" s="88"/>
      <c r="Y591" s="88"/>
      <c r="Z591" s="88"/>
      <c r="AA591" s="88"/>
      <c r="AB591" s="88"/>
    </row>
    <row r="592" spans="1:28" ht="63" x14ac:dyDescent="0.25">
      <c r="A592" s="87"/>
      <c r="B592" s="90" t="s">
        <v>888</v>
      </c>
      <c r="C592" s="90" t="s">
        <v>1849</v>
      </c>
      <c r="D592" s="90" t="s">
        <v>1744</v>
      </c>
      <c r="E592" s="84" t="s">
        <v>1747</v>
      </c>
      <c r="F592" s="125" t="s">
        <v>901</v>
      </c>
      <c r="G592" s="126" t="s">
        <v>20</v>
      </c>
      <c r="H592" s="127">
        <v>100</v>
      </c>
      <c r="I592" s="128">
        <v>41740.608</v>
      </c>
      <c r="J592" s="104">
        <f t="shared" si="55"/>
        <v>7931</v>
      </c>
      <c r="K592" s="104">
        <f t="shared" si="56"/>
        <v>49671.608</v>
      </c>
      <c r="L592" s="129">
        <f t="shared" si="54"/>
        <v>4967160.8</v>
      </c>
      <c r="M592" s="113"/>
      <c r="N592" s="113">
        <f t="shared" si="57"/>
        <v>0</v>
      </c>
      <c r="O592" s="113">
        <f t="shared" si="58"/>
        <v>0</v>
      </c>
      <c r="P592" s="113">
        <f t="shared" si="59"/>
        <v>0</v>
      </c>
      <c r="Q592" s="88"/>
      <c r="R592" s="88"/>
      <c r="S592" s="88"/>
      <c r="T592" s="88"/>
      <c r="U592" s="88"/>
      <c r="V592" s="88"/>
      <c r="W592" s="88"/>
      <c r="X592" s="88"/>
      <c r="Y592" s="88"/>
      <c r="Z592" s="88"/>
      <c r="AA592" s="88"/>
      <c r="AB592" s="88"/>
    </row>
    <row r="593" spans="1:28" ht="63" x14ac:dyDescent="0.25">
      <c r="A593" s="87"/>
      <c r="B593" s="90" t="s">
        <v>890</v>
      </c>
      <c r="C593" s="90" t="s">
        <v>1849</v>
      </c>
      <c r="D593" s="90" t="s">
        <v>1744</v>
      </c>
      <c r="E593" s="84" t="s">
        <v>1747</v>
      </c>
      <c r="F593" s="125" t="s">
        <v>903</v>
      </c>
      <c r="G593" s="126" t="s">
        <v>2</v>
      </c>
      <c r="H593" s="127">
        <v>14</v>
      </c>
      <c r="I593" s="128">
        <v>136088.31599999999</v>
      </c>
      <c r="J593" s="104">
        <f t="shared" si="55"/>
        <v>25857</v>
      </c>
      <c r="K593" s="104">
        <f t="shared" si="56"/>
        <v>161945.31599999999</v>
      </c>
      <c r="L593" s="129">
        <f t="shared" si="54"/>
        <v>2267234.4239999996</v>
      </c>
      <c r="M593" s="113"/>
      <c r="N593" s="113">
        <f t="shared" si="57"/>
        <v>0</v>
      </c>
      <c r="O593" s="113">
        <f t="shared" si="58"/>
        <v>0</v>
      </c>
      <c r="P593" s="113">
        <f t="shared" si="59"/>
        <v>0</v>
      </c>
      <c r="Q593" s="88"/>
      <c r="R593" s="88"/>
      <c r="S593" s="88"/>
      <c r="T593" s="88"/>
      <c r="U593" s="88"/>
      <c r="V593" s="88"/>
      <c r="W593" s="88"/>
      <c r="X593" s="88"/>
      <c r="Y593" s="88"/>
      <c r="Z593" s="88"/>
      <c r="AA593" s="88"/>
      <c r="AB593" s="88"/>
    </row>
    <row r="594" spans="1:28" ht="63" x14ac:dyDescent="0.25">
      <c r="A594" s="87"/>
      <c r="B594" s="90" t="s">
        <v>892</v>
      </c>
      <c r="C594" s="90" t="s">
        <v>1849</v>
      </c>
      <c r="D594" s="90" t="s">
        <v>1744</v>
      </c>
      <c r="E594" s="84" t="s">
        <v>1747</v>
      </c>
      <c r="F594" s="125" t="s">
        <v>905</v>
      </c>
      <c r="G594" s="126" t="s">
        <v>2</v>
      </c>
      <c r="H594" s="127">
        <v>10</v>
      </c>
      <c r="I594" s="128">
        <v>73731.839999999997</v>
      </c>
      <c r="J594" s="104">
        <f t="shared" si="55"/>
        <v>14009</v>
      </c>
      <c r="K594" s="104">
        <f t="shared" si="56"/>
        <v>87740.84</v>
      </c>
      <c r="L594" s="129">
        <f t="shared" si="54"/>
        <v>877408.39999999991</v>
      </c>
      <c r="M594" s="113"/>
      <c r="N594" s="113">
        <f t="shared" si="57"/>
        <v>0</v>
      </c>
      <c r="O594" s="113">
        <f t="shared" si="58"/>
        <v>0</v>
      </c>
      <c r="P594" s="113">
        <f t="shared" si="59"/>
        <v>0</v>
      </c>
      <c r="Q594" s="88"/>
      <c r="R594" s="88"/>
      <c r="S594" s="88"/>
      <c r="T594" s="88"/>
      <c r="U594" s="88"/>
      <c r="V594" s="88"/>
      <c r="W594" s="88"/>
      <c r="X594" s="88"/>
      <c r="Y594" s="88"/>
      <c r="Z594" s="88"/>
      <c r="AA594" s="88"/>
      <c r="AB594" s="88"/>
    </row>
    <row r="595" spans="1:28" ht="63" x14ac:dyDescent="0.25">
      <c r="A595" s="87"/>
      <c r="B595" s="90" t="s">
        <v>894</v>
      </c>
      <c r="C595" s="90" t="s">
        <v>1849</v>
      </c>
      <c r="D595" s="90" t="s">
        <v>1744</v>
      </c>
      <c r="E595" s="84" t="s">
        <v>1747</v>
      </c>
      <c r="F595" s="125" t="s">
        <v>907</v>
      </c>
      <c r="G595" s="126" t="s">
        <v>2</v>
      </c>
      <c r="H595" s="127">
        <v>7</v>
      </c>
      <c r="I595" s="128">
        <v>73731.839999999997</v>
      </c>
      <c r="J595" s="104">
        <f t="shared" si="55"/>
        <v>14009</v>
      </c>
      <c r="K595" s="104">
        <f t="shared" si="56"/>
        <v>87740.84</v>
      </c>
      <c r="L595" s="129">
        <f t="shared" si="54"/>
        <v>614185.88</v>
      </c>
      <c r="M595" s="113"/>
      <c r="N595" s="113">
        <f t="shared" si="57"/>
        <v>0</v>
      </c>
      <c r="O595" s="113">
        <f t="shared" si="58"/>
        <v>0</v>
      </c>
      <c r="P595" s="113">
        <f t="shared" si="59"/>
        <v>0</v>
      </c>
      <c r="Q595" s="88"/>
      <c r="R595" s="88"/>
      <c r="S595" s="88"/>
      <c r="T595" s="88"/>
      <c r="U595" s="88"/>
      <c r="V595" s="88"/>
      <c r="W595" s="88"/>
      <c r="X595" s="88"/>
      <c r="Y595" s="88"/>
      <c r="Z595" s="88"/>
      <c r="AA595" s="88"/>
      <c r="AB595" s="88"/>
    </row>
    <row r="596" spans="1:28" ht="63" x14ac:dyDescent="0.25">
      <c r="A596" s="87"/>
      <c r="B596" s="90" t="s">
        <v>896</v>
      </c>
      <c r="C596" s="90" t="s">
        <v>1849</v>
      </c>
      <c r="D596" s="90" t="s">
        <v>1744</v>
      </c>
      <c r="E596" s="84" t="s">
        <v>1747</v>
      </c>
      <c r="F596" s="125" t="s">
        <v>909</v>
      </c>
      <c r="G596" s="126" t="s">
        <v>2</v>
      </c>
      <c r="H596" s="127">
        <v>5</v>
      </c>
      <c r="I596" s="128">
        <v>409895.304</v>
      </c>
      <c r="J596" s="104">
        <f t="shared" si="55"/>
        <v>77880</v>
      </c>
      <c r="K596" s="104">
        <f t="shared" si="56"/>
        <v>487775.304</v>
      </c>
      <c r="L596" s="129">
        <f t="shared" si="54"/>
        <v>2438876.52</v>
      </c>
      <c r="M596" s="113"/>
      <c r="N596" s="113">
        <f t="shared" si="57"/>
        <v>0</v>
      </c>
      <c r="O596" s="113">
        <f t="shared" si="58"/>
        <v>0</v>
      </c>
      <c r="P596" s="113">
        <f t="shared" si="59"/>
        <v>0</v>
      </c>
      <c r="Q596" s="88"/>
      <c r="R596" s="88"/>
      <c r="S596" s="88"/>
      <c r="T596" s="88"/>
      <c r="U596" s="88"/>
      <c r="V596" s="88"/>
      <c r="W596" s="88"/>
      <c r="X596" s="88"/>
      <c r="Y596" s="88"/>
      <c r="Z596" s="88"/>
      <c r="AA596" s="88"/>
      <c r="AB596" s="88"/>
    </row>
    <row r="597" spans="1:28" ht="78.75" x14ac:dyDescent="0.25">
      <c r="A597" s="87"/>
      <c r="B597" s="131" t="s">
        <v>898</v>
      </c>
      <c r="C597" s="90" t="s">
        <v>1849</v>
      </c>
      <c r="D597" s="131" t="s">
        <v>1744</v>
      </c>
      <c r="E597" s="81" t="s">
        <v>1747</v>
      </c>
      <c r="F597" s="114" t="s">
        <v>911</v>
      </c>
      <c r="G597" s="117" t="s">
        <v>2</v>
      </c>
      <c r="H597" s="118">
        <v>4</v>
      </c>
      <c r="I597" s="132">
        <v>1250014.584</v>
      </c>
      <c r="J597" s="104">
        <f t="shared" si="55"/>
        <v>237503</v>
      </c>
      <c r="K597" s="104">
        <f t="shared" si="56"/>
        <v>1487517.584</v>
      </c>
      <c r="L597" s="133">
        <f t="shared" si="54"/>
        <v>5950070.3360000001</v>
      </c>
      <c r="M597" s="113"/>
      <c r="N597" s="113">
        <f t="shared" si="57"/>
        <v>0</v>
      </c>
      <c r="O597" s="113">
        <f t="shared" si="58"/>
        <v>0</v>
      </c>
      <c r="P597" s="113">
        <f t="shared" si="59"/>
        <v>0</v>
      </c>
      <c r="Q597" s="88"/>
      <c r="R597" s="88"/>
      <c r="S597" s="88"/>
      <c r="T597" s="88"/>
      <c r="U597" s="88"/>
      <c r="V597" s="88"/>
      <c r="W597" s="88"/>
      <c r="X597" s="88"/>
      <c r="Y597" s="88"/>
      <c r="Z597" s="88"/>
      <c r="AA597" s="88"/>
      <c r="AB597" s="88"/>
    </row>
    <row r="598" spans="1:28" ht="63" x14ac:dyDescent="0.25">
      <c r="A598" s="87"/>
      <c r="B598" s="90" t="s">
        <v>900</v>
      </c>
      <c r="C598" s="90" t="s">
        <v>1849</v>
      </c>
      <c r="D598" s="90" t="s">
        <v>1744</v>
      </c>
      <c r="E598" s="81" t="s">
        <v>1747</v>
      </c>
      <c r="F598" s="114" t="s">
        <v>913</v>
      </c>
      <c r="G598" s="115" t="s">
        <v>20</v>
      </c>
      <c r="H598" s="116">
        <v>11</v>
      </c>
      <c r="I598" s="132">
        <v>108288.18</v>
      </c>
      <c r="J598" s="104">
        <f t="shared" si="55"/>
        <v>20575</v>
      </c>
      <c r="K598" s="104">
        <f t="shared" si="56"/>
        <v>128863.18</v>
      </c>
      <c r="L598" s="112">
        <f t="shared" si="54"/>
        <v>1417494.98</v>
      </c>
      <c r="M598" s="113"/>
      <c r="N598" s="113">
        <f t="shared" si="57"/>
        <v>0</v>
      </c>
      <c r="O598" s="113">
        <f t="shared" si="58"/>
        <v>0</v>
      </c>
      <c r="P598" s="113">
        <f t="shared" si="59"/>
        <v>0</v>
      </c>
      <c r="Q598" s="88"/>
      <c r="R598" s="88"/>
      <c r="S598" s="88"/>
      <c r="T598" s="88"/>
      <c r="U598" s="88"/>
      <c r="V598" s="88"/>
      <c r="W598" s="88"/>
      <c r="X598" s="88"/>
      <c r="Y598" s="88"/>
      <c r="Z598" s="88"/>
      <c r="AA598" s="88"/>
      <c r="AB598" s="88"/>
    </row>
    <row r="599" spans="1:28" ht="63" x14ac:dyDescent="0.25">
      <c r="A599" s="87"/>
      <c r="B599" s="90" t="s">
        <v>902</v>
      </c>
      <c r="C599" s="90" t="s">
        <v>1849</v>
      </c>
      <c r="D599" s="90" t="s">
        <v>1744</v>
      </c>
      <c r="E599" s="81" t="s">
        <v>1747</v>
      </c>
      <c r="F599" s="114" t="s">
        <v>915</v>
      </c>
      <c r="G599" s="115" t="s">
        <v>2</v>
      </c>
      <c r="H599" s="116">
        <v>12</v>
      </c>
      <c r="I599" s="132">
        <v>32487</v>
      </c>
      <c r="J599" s="104">
        <f t="shared" si="55"/>
        <v>6173</v>
      </c>
      <c r="K599" s="104">
        <f t="shared" si="56"/>
        <v>38660</v>
      </c>
      <c r="L599" s="112">
        <f t="shared" si="54"/>
        <v>463920</v>
      </c>
      <c r="M599" s="113"/>
      <c r="N599" s="113">
        <f t="shared" si="57"/>
        <v>0</v>
      </c>
      <c r="O599" s="113">
        <f t="shared" si="58"/>
        <v>0</v>
      </c>
      <c r="P599" s="113">
        <f t="shared" si="59"/>
        <v>0</v>
      </c>
      <c r="Q599" s="88"/>
      <c r="R599" s="88"/>
      <c r="S599" s="88"/>
      <c r="T599" s="88"/>
      <c r="U599" s="88"/>
      <c r="V599" s="88"/>
      <c r="W599" s="88"/>
      <c r="X599" s="88"/>
      <c r="Y599" s="88"/>
      <c r="Z599" s="88"/>
      <c r="AA599" s="88"/>
      <c r="AB599" s="88"/>
    </row>
    <row r="600" spans="1:28" ht="63" x14ac:dyDescent="0.25">
      <c r="A600" s="87"/>
      <c r="B600" s="90" t="s">
        <v>904</v>
      </c>
      <c r="C600" s="90" t="s">
        <v>1849</v>
      </c>
      <c r="D600" s="90" t="s">
        <v>1744</v>
      </c>
      <c r="E600" s="81" t="s">
        <v>1747</v>
      </c>
      <c r="F600" s="114" t="s">
        <v>917</v>
      </c>
      <c r="G600" s="115" t="s">
        <v>2</v>
      </c>
      <c r="H600" s="116">
        <v>8</v>
      </c>
      <c r="I600" s="132">
        <v>721798.89599999995</v>
      </c>
      <c r="J600" s="104">
        <f t="shared" si="55"/>
        <v>137142</v>
      </c>
      <c r="K600" s="104">
        <f t="shared" si="56"/>
        <v>858940.89599999995</v>
      </c>
      <c r="L600" s="112">
        <f t="shared" si="54"/>
        <v>6871527.1679999996</v>
      </c>
      <c r="M600" s="113"/>
      <c r="N600" s="113">
        <f t="shared" si="57"/>
        <v>0</v>
      </c>
      <c r="O600" s="113">
        <f t="shared" si="58"/>
        <v>0</v>
      </c>
      <c r="P600" s="113">
        <f t="shared" si="59"/>
        <v>0</v>
      </c>
      <c r="Q600" s="88"/>
      <c r="R600" s="88"/>
      <c r="S600" s="88"/>
      <c r="T600" s="88"/>
      <c r="U600" s="88"/>
      <c r="V600" s="88"/>
      <c r="W600" s="88"/>
      <c r="X600" s="88"/>
      <c r="Y600" s="88"/>
      <c r="Z600" s="88"/>
      <c r="AA600" s="88"/>
      <c r="AB600" s="88"/>
    </row>
    <row r="601" spans="1:28" ht="63" x14ac:dyDescent="0.25">
      <c r="A601" s="87"/>
      <c r="B601" s="90" t="s">
        <v>906</v>
      </c>
      <c r="C601" s="90" t="s">
        <v>1849</v>
      </c>
      <c r="D601" s="90" t="s">
        <v>1744</v>
      </c>
      <c r="E601" s="81" t="s">
        <v>1747</v>
      </c>
      <c r="F601" s="114" t="s">
        <v>919</v>
      </c>
      <c r="G601" s="115" t="s">
        <v>2</v>
      </c>
      <c r="H601" s="116">
        <v>35</v>
      </c>
      <c r="I601" s="132">
        <v>41371.512000000002</v>
      </c>
      <c r="J601" s="104">
        <f t="shared" si="55"/>
        <v>7861</v>
      </c>
      <c r="K601" s="104">
        <f t="shared" si="56"/>
        <v>49232.512000000002</v>
      </c>
      <c r="L601" s="112">
        <f t="shared" si="54"/>
        <v>1723137.9200000002</v>
      </c>
      <c r="M601" s="113"/>
      <c r="N601" s="113">
        <f t="shared" si="57"/>
        <v>0</v>
      </c>
      <c r="O601" s="113">
        <f t="shared" si="58"/>
        <v>0</v>
      </c>
      <c r="P601" s="113">
        <f t="shared" si="59"/>
        <v>0</v>
      </c>
      <c r="Q601" s="88"/>
      <c r="R601" s="88"/>
      <c r="S601" s="88"/>
      <c r="T601" s="88"/>
      <c r="U601" s="88"/>
      <c r="V601" s="88"/>
      <c r="W601" s="88"/>
      <c r="X601" s="88"/>
      <c r="Y601" s="88"/>
      <c r="Z601" s="88"/>
      <c r="AA601" s="88"/>
      <c r="AB601" s="88"/>
    </row>
    <row r="602" spans="1:28" ht="63" x14ac:dyDescent="0.25">
      <c r="A602" s="87"/>
      <c r="B602" s="90" t="s">
        <v>908</v>
      </c>
      <c r="C602" s="90" t="s">
        <v>1849</v>
      </c>
      <c r="D602" s="90" t="s">
        <v>1744</v>
      </c>
      <c r="E602" s="81" t="s">
        <v>1747</v>
      </c>
      <c r="F602" s="114" t="s">
        <v>921</v>
      </c>
      <c r="G602" s="115" t="s">
        <v>2</v>
      </c>
      <c r="H602" s="116">
        <v>22</v>
      </c>
      <c r="I602" s="132">
        <v>51056.46</v>
      </c>
      <c r="J602" s="104">
        <f t="shared" si="55"/>
        <v>9701</v>
      </c>
      <c r="K602" s="104">
        <f t="shared" si="56"/>
        <v>60757.46</v>
      </c>
      <c r="L602" s="112">
        <f t="shared" si="54"/>
        <v>1336664.1199999999</v>
      </c>
      <c r="M602" s="113"/>
      <c r="N602" s="113">
        <f t="shared" si="57"/>
        <v>0</v>
      </c>
      <c r="O602" s="113">
        <f t="shared" si="58"/>
        <v>0</v>
      </c>
      <c r="P602" s="113">
        <f t="shared" si="59"/>
        <v>0</v>
      </c>
      <c r="Q602" s="88"/>
      <c r="R602" s="88"/>
      <c r="S602" s="88"/>
      <c r="T602" s="88"/>
      <c r="U602" s="88"/>
      <c r="V602" s="88"/>
      <c r="W602" s="88"/>
      <c r="X602" s="88"/>
      <c r="Y602" s="88"/>
      <c r="Z602" s="88"/>
      <c r="AA602" s="88"/>
      <c r="AB602" s="88"/>
    </row>
    <row r="603" spans="1:28" ht="63" x14ac:dyDescent="0.25">
      <c r="A603" s="87"/>
      <c r="B603" s="90" t="s">
        <v>910</v>
      </c>
      <c r="C603" s="90" t="s">
        <v>1849</v>
      </c>
      <c r="D603" s="90" t="s">
        <v>1744</v>
      </c>
      <c r="E603" s="81" t="s">
        <v>1747</v>
      </c>
      <c r="F603" s="114" t="s">
        <v>923</v>
      </c>
      <c r="G603" s="115" t="s">
        <v>2</v>
      </c>
      <c r="H603" s="116">
        <v>40</v>
      </c>
      <c r="I603" s="132">
        <v>46723.404000000002</v>
      </c>
      <c r="J603" s="104">
        <f t="shared" si="55"/>
        <v>8877</v>
      </c>
      <c r="K603" s="104">
        <f t="shared" si="56"/>
        <v>55600.404000000002</v>
      </c>
      <c r="L603" s="112">
        <f t="shared" si="54"/>
        <v>2224016.16</v>
      </c>
      <c r="M603" s="113"/>
      <c r="N603" s="113">
        <f t="shared" si="57"/>
        <v>0</v>
      </c>
      <c r="O603" s="113">
        <f t="shared" si="58"/>
        <v>0</v>
      </c>
      <c r="P603" s="113">
        <f t="shared" si="59"/>
        <v>0</v>
      </c>
      <c r="Q603" s="88"/>
      <c r="R603" s="88"/>
      <c r="S603" s="88"/>
      <c r="T603" s="88"/>
      <c r="U603" s="88"/>
      <c r="V603" s="88"/>
      <c r="W603" s="88"/>
      <c r="X603" s="88"/>
      <c r="Y603" s="88"/>
      <c r="Z603" s="88"/>
      <c r="AA603" s="88"/>
      <c r="AB603" s="88"/>
    </row>
    <row r="604" spans="1:28" ht="63" x14ac:dyDescent="0.25">
      <c r="A604" s="87"/>
      <c r="B604" s="90" t="s">
        <v>912</v>
      </c>
      <c r="C604" s="90" t="s">
        <v>1849</v>
      </c>
      <c r="D604" s="90" t="s">
        <v>1744</v>
      </c>
      <c r="E604" s="81" t="s">
        <v>1747</v>
      </c>
      <c r="F604" s="114" t="s">
        <v>925</v>
      </c>
      <c r="G604" s="115" t="s">
        <v>2</v>
      </c>
      <c r="H604" s="116">
        <v>15</v>
      </c>
      <c r="I604" s="132">
        <v>371950.48800000001</v>
      </c>
      <c r="J604" s="104">
        <f t="shared" si="55"/>
        <v>70671</v>
      </c>
      <c r="K604" s="104">
        <f t="shared" si="56"/>
        <v>442621.48800000001</v>
      </c>
      <c r="L604" s="112">
        <f t="shared" si="54"/>
        <v>6639322.3200000003</v>
      </c>
      <c r="M604" s="113"/>
      <c r="N604" s="113">
        <f t="shared" si="57"/>
        <v>0</v>
      </c>
      <c r="O604" s="113">
        <f t="shared" si="58"/>
        <v>0</v>
      </c>
      <c r="P604" s="113">
        <f t="shared" si="59"/>
        <v>0</v>
      </c>
      <c r="Q604" s="88"/>
      <c r="R604" s="88"/>
      <c r="S604" s="88"/>
      <c r="T604" s="88"/>
      <c r="U604" s="88"/>
      <c r="V604" s="88"/>
      <c r="W604" s="88"/>
      <c r="X604" s="88"/>
      <c r="Y604" s="88"/>
      <c r="Z604" s="88"/>
      <c r="AA604" s="88"/>
      <c r="AB604" s="88"/>
    </row>
    <row r="605" spans="1:28" ht="63" x14ac:dyDescent="0.25">
      <c r="A605" s="87"/>
      <c r="B605" s="90" t="s">
        <v>914</v>
      </c>
      <c r="C605" s="90" t="s">
        <v>1849</v>
      </c>
      <c r="D605" s="90" t="s">
        <v>1744</v>
      </c>
      <c r="E605" s="81" t="s">
        <v>1747</v>
      </c>
      <c r="F605" s="114" t="s">
        <v>927</v>
      </c>
      <c r="G605" s="115" t="s">
        <v>20</v>
      </c>
      <c r="H605" s="116">
        <v>10</v>
      </c>
      <c r="I605" s="132">
        <v>8983.884</v>
      </c>
      <c r="J605" s="104">
        <f t="shared" si="55"/>
        <v>1707</v>
      </c>
      <c r="K605" s="104">
        <f t="shared" si="56"/>
        <v>10690.884</v>
      </c>
      <c r="L605" s="112">
        <f t="shared" si="54"/>
        <v>106908.84</v>
      </c>
      <c r="M605" s="113"/>
      <c r="N605" s="113">
        <f t="shared" si="57"/>
        <v>0</v>
      </c>
      <c r="O605" s="113">
        <f t="shared" si="58"/>
        <v>0</v>
      </c>
      <c r="P605" s="113">
        <f t="shared" si="59"/>
        <v>0</v>
      </c>
      <c r="Q605" s="88"/>
      <c r="R605" s="88"/>
      <c r="S605" s="88"/>
      <c r="T605" s="88"/>
      <c r="U605" s="88"/>
      <c r="V605" s="88"/>
      <c r="W605" s="88"/>
      <c r="X605" s="88"/>
      <c r="Y605" s="88"/>
      <c r="Z605" s="88"/>
      <c r="AA605" s="88"/>
      <c r="AB605" s="88"/>
    </row>
    <row r="606" spans="1:28" ht="63" x14ac:dyDescent="0.25">
      <c r="A606" s="87"/>
      <c r="B606" s="90" t="s">
        <v>916</v>
      </c>
      <c r="C606" s="90" t="s">
        <v>1849</v>
      </c>
      <c r="D606" s="90" t="s">
        <v>1744</v>
      </c>
      <c r="E606" s="81" t="s">
        <v>1747</v>
      </c>
      <c r="F606" s="114" t="s">
        <v>929</v>
      </c>
      <c r="G606" s="115" t="s">
        <v>2</v>
      </c>
      <c r="H606" s="116">
        <v>15</v>
      </c>
      <c r="I606" s="132">
        <v>301859.37599999999</v>
      </c>
      <c r="J606" s="104">
        <f t="shared" si="55"/>
        <v>57353</v>
      </c>
      <c r="K606" s="104">
        <f t="shared" si="56"/>
        <v>359212.37599999999</v>
      </c>
      <c r="L606" s="112">
        <f t="shared" si="54"/>
        <v>5388185.6399999997</v>
      </c>
      <c r="M606" s="113"/>
      <c r="N606" s="113">
        <f t="shared" si="57"/>
        <v>0</v>
      </c>
      <c r="O606" s="113">
        <f t="shared" si="58"/>
        <v>0</v>
      </c>
      <c r="P606" s="113">
        <f t="shared" si="59"/>
        <v>0</v>
      </c>
      <c r="Q606" s="88"/>
      <c r="R606" s="88"/>
      <c r="S606" s="88"/>
      <c r="T606" s="88"/>
      <c r="U606" s="88"/>
      <c r="V606" s="88"/>
      <c r="W606" s="88"/>
      <c r="X606" s="88"/>
      <c r="Y606" s="88"/>
      <c r="Z606" s="88"/>
      <c r="AA606" s="88"/>
      <c r="AB606" s="88"/>
    </row>
    <row r="607" spans="1:28" ht="63" x14ac:dyDescent="0.25">
      <c r="A607" s="87"/>
      <c r="B607" s="90" t="s">
        <v>918</v>
      </c>
      <c r="C607" s="90" t="s">
        <v>1849</v>
      </c>
      <c r="D607" s="90" t="s">
        <v>1744</v>
      </c>
      <c r="E607" s="81" t="s">
        <v>1747</v>
      </c>
      <c r="F607" s="114" t="s">
        <v>931</v>
      </c>
      <c r="G607" s="115" t="s">
        <v>2</v>
      </c>
      <c r="H607" s="116">
        <v>10</v>
      </c>
      <c r="I607" s="132">
        <v>430036.152</v>
      </c>
      <c r="J607" s="104">
        <f t="shared" si="55"/>
        <v>81707</v>
      </c>
      <c r="K607" s="104">
        <f t="shared" si="56"/>
        <v>511743.152</v>
      </c>
      <c r="L607" s="112">
        <f t="shared" si="54"/>
        <v>5117431.5199999996</v>
      </c>
      <c r="M607" s="113"/>
      <c r="N607" s="113">
        <f t="shared" si="57"/>
        <v>0</v>
      </c>
      <c r="O607" s="113">
        <f t="shared" si="58"/>
        <v>0</v>
      </c>
      <c r="P607" s="113">
        <f t="shared" si="59"/>
        <v>0</v>
      </c>
      <c r="Q607" s="88"/>
      <c r="R607" s="88"/>
      <c r="S607" s="88"/>
      <c r="T607" s="88"/>
      <c r="U607" s="88"/>
      <c r="V607" s="88"/>
      <c r="W607" s="88"/>
      <c r="X607" s="88"/>
      <c r="Y607" s="88"/>
      <c r="Z607" s="88"/>
      <c r="AA607" s="88"/>
      <c r="AB607" s="88"/>
    </row>
    <row r="608" spans="1:28" ht="63" x14ac:dyDescent="0.25">
      <c r="A608" s="87"/>
      <c r="B608" s="90" t="s">
        <v>920</v>
      </c>
      <c r="C608" s="90" t="s">
        <v>1849</v>
      </c>
      <c r="D608" s="90" t="s">
        <v>1744</v>
      </c>
      <c r="E608" s="81" t="s">
        <v>1747</v>
      </c>
      <c r="F608" s="114" t="s">
        <v>933</v>
      </c>
      <c r="G608" s="115" t="s">
        <v>2</v>
      </c>
      <c r="H608" s="116">
        <v>10</v>
      </c>
      <c r="I608" s="132">
        <v>281730.53999999998</v>
      </c>
      <c r="J608" s="104">
        <f t="shared" si="55"/>
        <v>53529</v>
      </c>
      <c r="K608" s="104">
        <f t="shared" si="56"/>
        <v>335259.53999999998</v>
      </c>
      <c r="L608" s="112">
        <f t="shared" si="54"/>
        <v>3352595.4</v>
      </c>
      <c r="M608" s="113"/>
      <c r="N608" s="113">
        <f t="shared" si="57"/>
        <v>0</v>
      </c>
      <c r="O608" s="113">
        <f t="shared" si="58"/>
        <v>0</v>
      </c>
      <c r="P608" s="113">
        <f t="shared" si="59"/>
        <v>0</v>
      </c>
      <c r="Q608" s="88"/>
      <c r="R608" s="88"/>
      <c r="S608" s="88"/>
      <c r="T608" s="88"/>
      <c r="U608" s="88"/>
      <c r="V608" s="88"/>
      <c r="W608" s="88"/>
      <c r="X608" s="88"/>
      <c r="Y608" s="88"/>
      <c r="Z608" s="88"/>
      <c r="AA608" s="88"/>
      <c r="AB608" s="88"/>
    </row>
    <row r="609" spans="1:28" ht="63" x14ac:dyDescent="0.25">
      <c r="A609" s="87"/>
      <c r="B609" s="90" t="s">
        <v>922</v>
      </c>
      <c r="C609" s="90" t="s">
        <v>1849</v>
      </c>
      <c r="D609" s="90" t="s">
        <v>1744</v>
      </c>
      <c r="E609" s="81" t="s">
        <v>1747</v>
      </c>
      <c r="F609" s="114" t="s">
        <v>935</v>
      </c>
      <c r="G609" s="115" t="s">
        <v>2</v>
      </c>
      <c r="H609" s="116">
        <v>10</v>
      </c>
      <c r="I609" s="132">
        <v>441751.12800000003</v>
      </c>
      <c r="J609" s="104">
        <f t="shared" si="55"/>
        <v>83933</v>
      </c>
      <c r="K609" s="104">
        <f t="shared" si="56"/>
        <v>525684.12800000003</v>
      </c>
      <c r="L609" s="112">
        <f t="shared" si="54"/>
        <v>5256841.28</v>
      </c>
      <c r="M609" s="113"/>
      <c r="N609" s="113">
        <f t="shared" si="57"/>
        <v>0</v>
      </c>
      <c r="O609" s="113">
        <f t="shared" si="58"/>
        <v>0</v>
      </c>
      <c r="P609" s="113">
        <f t="shared" si="59"/>
        <v>0</v>
      </c>
      <c r="Q609" s="88"/>
      <c r="R609" s="88"/>
      <c r="S609" s="88"/>
      <c r="T609" s="88"/>
      <c r="U609" s="88"/>
      <c r="V609" s="88"/>
      <c r="W609" s="88"/>
      <c r="X609" s="88"/>
      <c r="Y609" s="88"/>
      <c r="Z609" s="88"/>
      <c r="AA609" s="88"/>
      <c r="AB609" s="88"/>
    </row>
    <row r="610" spans="1:28" ht="63" x14ac:dyDescent="0.25">
      <c r="A610" s="87"/>
      <c r="B610" s="90" t="s">
        <v>924</v>
      </c>
      <c r="C610" s="90" t="s">
        <v>1849</v>
      </c>
      <c r="D610" s="90" t="s">
        <v>1744</v>
      </c>
      <c r="E610" s="81" t="s">
        <v>1747</v>
      </c>
      <c r="F610" s="114" t="s">
        <v>937</v>
      </c>
      <c r="G610" s="115" t="s">
        <v>2</v>
      </c>
      <c r="H610" s="116">
        <v>9</v>
      </c>
      <c r="I610" s="132">
        <v>1059988.02</v>
      </c>
      <c r="J610" s="104">
        <f t="shared" si="55"/>
        <v>201398</v>
      </c>
      <c r="K610" s="104">
        <f t="shared" si="56"/>
        <v>1261386.02</v>
      </c>
      <c r="L610" s="112">
        <f t="shared" si="54"/>
        <v>11352474.18</v>
      </c>
      <c r="M610" s="113"/>
      <c r="N610" s="113">
        <f t="shared" si="57"/>
        <v>0</v>
      </c>
      <c r="O610" s="113">
        <f t="shared" si="58"/>
        <v>0</v>
      </c>
      <c r="P610" s="113">
        <f t="shared" si="59"/>
        <v>0</v>
      </c>
      <c r="Q610" s="88"/>
      <c r="R610" s="88"/>
      <c r="S610" s="88"/>
      <c r="T610" s="88"/>
      <c r="U610" s="88"/>
      <c r="V610" s="88"/>
      <c r="W610" s="88"/>
      <c r="X610" s="88"/>
      <c r="Y610" s="88"/>
      <c r="Z610" s="88"/>
      <c r="AA610" s="88"/>
      <c r="AB610" s="88"/>
    </row>
    <row r="611" spans="1:28" ht="63" x14ac:dyDescent="0.25">
      <c r="A611" s="87"/>
      <c r="B611" s="90" t="s">
        <v>926</v>
      </c>
      <c r="C611" s="90" t="s">
        <v>1849</v>
      </c>
      <c r="D611" s="90" t="s">
        <v>1744</v>
      </c>
      <c r="E611" s="81" t="s">
        <v>1747</v>
      </c>
      <c r="F611" s="114" t="s">
        <v>939</v>
      </c>
      <c r="G611" s="115" t="s">
        <v>2</v>
      </c>
      <c r="H611" s="116">
        <v>12</v>
      </c>
      <c r="I611" s="132">
        <v>309458.60399999999</v>
      </c>
      <c r="J611" s="104">
        <f t="shared" si="55"/>
        <v>58797</v>
      </c>
      <c r="K611" s="104">
        <f t="shared" si="56"/>
        <v>368255.60399999999</v>
      </c>
      <c r="L611" s="112">
        <f t="shared" si="54"/>
        <v>4419067.2479999997</v>
      </c>
      <c r="M611" s="113"/>
      <c r="N611" s="113">
        <f t="shared" si="57"/>
        <v>0</v>
      </c>
      <c r="O611" s="113">
        <f t="shared" si="58"/>
        <v>0</v>
      </c>
      <c r="P611" s="113">
        <f t="shared" si="59"/>
        <v>0</v>
      </c>
      <c r="Q611" s="88"/>
      <c r="R611" s="88"/>
      <c r="S611" s="88"/>
      <c r="T611" s="88"/>
      <c r="U611" s="88"/>
      <c r="V611" s="88"/>
      <c r="W611" s="88"/>
      <c r="X611" s="88"/>
      <c r="Y611" s="88"/>
      <c r="Z611" s="88"/>
      <c r="AA611" s="88"/>
      <c r="AB611" s="88"/>
    </row>
    <row r="612" spans="1:28" ht="63" x14ac:dyDescent="0.25">
      <c r="A612" s="87"/>
      <c r="B612" s="90" t="s">
        <v>928</v>
      </c>
      <c r="C612" s="90" t="s">
        <v>1849</v>
      </c>
      <c r="D612" s="90" t="s">
        <v>1744</v>
      </c>
      <c r="E612" s="81" t="s">
        <v>1747</v>
      </c>
      <c r="F612" s="114" t="s">
        <v>941</v>
      </c>
      <c r="G612" s="115" t="s">
        <v>2</v>
      </c>
      <c r="H612" s="116">
        <v>15</v>
      </c>
      <c r="I612" s="132">
        <v>496206.984</v>
      </c>
      <c r="J612" s="104">
        <f t="shared" si="55"/>
        <v>94279</v>
      </c>
      <c r="K612" s="104">
        <f t="shared" si="56"/>
        <v>590485.98399999994</v>
      </c>
      <c r="L612" s="112">
        <f t="shared" si="54"/>
        <v>8857289.7599999998</v>
      </c>
      <c r="M612" s="113"/>
      <c r="N612" s="113">
        <f t="shared" si="57"/>
        <v>0</v>
      </c>
      <c r="O612" s="113">
        <f t="shared" si="58"/>
        <v>0</v>
      </c>
      <c r="P612" s="113">
        <f t="shared" si="59"/>
        <v>0</v>
      </c>
      <c r="Q612" s="88"/>
      <c r="R612" s="88"/>
      <c r="S612" s="88"/>
      <c r="T612" s="88"/>
      <c r="U612" s="88"/>
      <c r="V612" s="88"/>
      <c r="W612" s="88"/>
      <c r="X612" s="88"/>
      <c r="Y612" s="88"/>
      <c r="Z612" s="88"/>
      <c r="AA612" s="88"/>
      <c r="AB612" s="88"/>
    </row>
    <row r="613" spans="1:28" ht="63" x14ac:dyDescent="0.25">
      <c r="A613" s="87"/>
      <c r="B613" s="90" t="s">
        <v>930</v>
      </c>
      <c r="C613" s="90" t="s">
        <v>1849</v>
      </c>
      <c r="D613" s="90" t="s">
        <v>1744</v>
      </c>
      <c r="E613" s="81" t="s">
        <v>1747</v>
      </c>
      <c r="F613" s="114" t="s">
        <v>943</v>
      </c>
      <c r="G613" s="115" t="s">
        <v>20</v>
      </c>
      <c r="H613" s="116">
        <v>22</v>
      </c>
      <c r="I613" s="132">
        <v>44050.188000000002</v>
      </c>
      <c r="J613" s="104">
        <f t="shared" si="55"/>
        <v>8370</v>
      </c>
      <c r="K613" s="104">
        <f t="shared" si="56"/>
        <v>52420.188000000002</v>
      </c>
      <c r="L613" s="112">
        <f t="shared" si="54"/>
        <v>1153244.1359999999</v>
      </c>
      <c r="M613" s="113"/>
      <c r="N613" s="113">
        <f t="shared" si="57"/>
        <v>0</v>
      </c>
      <c r="O613" s="113">
        <f t="shared" si="58"/>
        <v>0</v>
      </c>
      <c r="P613" s="113">
        <f t="shared" si="59"/>
        <v>0</v>
      </c>
      <c r="Q613" s="88"/>
      <c r="R613" s="88"/>
      <c r="S613" s="88"/>
      <c r="T613" s="88"/>
      <c r="U613" s="88"/>
      <c r="V613" s="88"/>
      <c r="W613" s="88"/>
      <c r="X613" s="88"/>
      <c r="Y613" s="88"/>
      <c r="Z613" s="88"/>
      <c r="AA613" s="88"/>
      <c r="AB613" s="88"/>
    </row>
    <row r="614" spans="1:28" ht="63" x14ac:dyDescent="0.25">
      <c r="A614" s="87"/>
      <c r="B614" s="90" t="s">
        <v>932</v>
      </c>
      <c r="C614" s="90" t="s">
        <v>1849</v>
      </c>
      <c r="D614" s="90" t="s">
        <v>1744</v>
      </c>
      <c r="E614" s="81" t="s">
        <v>1747</v>
      </c>
      <c r="F614" s="114" t="s">
        <v>945</v>
      </c>
      <c r="G614" s="115" t="s">
        <v>2</v>
      </c>
      <c r="H614" s="116">
        <v>21</v>
      </c>
      <c r="I614" s="132">
        <v>23301.096000000001</v>
      </c>
      <c r="J614" s="104">
        <f t="shared" si="55"/>
        <v>4427</v>
      </c>
      <c r="K614" s="104">
        <f t="shared" si="56"/>
        <v>27728.096000000001</v>
      </c>
      <c r="L614" s="112">
        <f t="shared" si="54"/>
        <v>582290.01600000006</v>
      </c>
      <c r="M614" s="113"/>
      <c r="N614" s="113">
        <f t="shared" si="57"/>
        <v>0</v>
      </c>
      <c r="O614" s="113">
        <f t="shared" si="58"/>
        <v>0</v>
      </c>
      <c r="P614" s="113">
        <f t="shared" si="59"/>
        <v>0</v>
      </c>
      <c r="Q614" s="88"/>
      <c r="R614" s="88"/>
      <c r="S614" s="88"/>
      <c r="T614" s="88"/>
      <c r="U614" s="88"/>
      <c r="V614" s="88"/>
      <c r="W614" s="88"/>
      <c r="X614" s="88"/>
      <c r="Y614" s="88"/>
      <c r="Z614" s="88"/>
      <c r="AA614" s="88"/>
      <c r="AB614" s="88"/>
    </row>
    <row r="615" spans="1:28" ht="63" x14ac:dyDescent="0.25">
      <c r="A615" s="87"/>
      <c r="B615" s="90" t="s">
        <v>934</v>
      </c>
      <c r="C615" s="90" t="s">
        <v>1849</v>
      </c>
      <c r="D615" s="90" t="s">
        <v>1744</v>
      </c>
      <c r="E615" s="81" t="s">
        <v>1747</v>
      </c>
      <c r="F615" s="114" t="s">
        <v>947</v>
      </c>
      <c r="G615" s="115" t="s">
        <v>20</v>
      </c>
      <c r="H615" s="116">
        <v>40</v>
      </c>
      <c r="I615" s="132">
        <v>95213.664000000004</v>
      </c>
      <c r="J615" s="104">
        <f t="shared" si="55"/>
        <v>18091</v>
      </c>
      <c r="K615" s="104">
        <f t="shared" si="56"/>
        <v>113304.664</v>
      </c>
      <c r="L615" s="112">
        <f t="shared" si="54"/>
        <v>4532186.5600000005</v>
      </c>
      <c r="M615" s="113"/>
      <c r="N615" s="113">
        <f t="shared" si="57"/>
        <v>0</v>
      </c>
      <c r="O615" s="113">
        <f t="shared" si="58"/>
        <v>0</v>
      </c>
      <c r="P615" s="113">
        <f t="shared" si="59"/>
        <v>0</v>
      </c>
      <c r="Q615" s="88"/>
      <c r="R615" s="88"/>
      <c r="S615" s="88"/>
      <c r="T615" s="88"/>
      <c r="U615" s="88"/>
      <c r="V615" s="88"/>
      <c r="W615" s="88"/>
      <c r="X615" s="88"/>
      <c r="Y615" s="88"/>
      <c r="Z615" s="88"/>
      <c r="AA615" s="88"/>
      <c r="AB615" s="88"/>
    </row>
    <row r="616" spans="1:28" ht="63" x14ac:dyDescent="0.25">
      <c r="A616" s="87"/>
      <c r="B616" s="90" t="s">
        <v>936</v>
      </c>
      <c r="C616" s="90" t="s">
        <v>1849</v>
      </c>
      <c r="D616" s="90" t="s">
        <v>1744</v>
      </c>
      <c r="E616" s="81" t="s">
        <v>1747</v>
      </c>
      <c r="F616" s="114" t="s">
        <v>949</v>
      </c>
      <c r="G616" s="115" t="s">
        <v>2</v>
      </c>
      <c r="H616" s="116">
        <v>25</v>
      </c>
      <c r="I616" s="132">
        <v>50079.12</v>
      </c>
      <c r="J616" s="104">
        <f t="shared" si="55"/>
        <v>9515</v>
      </c>
      <c r="K616" s="104">
        <f t="shared" si="56"/>
        <v>59594.12</v>
      </c>
      <c r="L616" s="112">
        <f t="shared" si="54"/>
        <v>1489853</v>
      </c>
      <c r="M616" s="113"/>
      <c r="N616" s="113">
        <f t="shared" si="57"/>
        <v>0</v>
      </c>
      <c r="O616" s="113">
        <f t="shared" si="58"/>
        <v>0</v>
      </c>
      <c r="P616" s="113">
        <f t="shared" si="59"/>
        <v>0</v>
      </c>
      <c r="Q616" s="88"/>
      <c r="R616" s="88"/>
      <c r="S616" s="88"/>
      <c r="T616" s="88"/>
      <c r="U616" s="88"/>
      <c r="V616" s="88"/>
      <c r="W616" s="88"/>
      <c r="X616" s="88"/>
      <c r="Y616" s="88"/>
      <c r="Z616" s="88"/>
      <c r="AA616" s="88"/>
      <c r="AB616" s="88"/>
    </row>
    <row r="617" spans="1:28" ht="24" customHeight="1" x14ac:dyDescent="0.25">
      <c r="A617" s="87"/>
      <c r="B617" s="90" t="s">
        <v>938</v>
      </c>
      <c r="C617" s="90" t="s">
        <v>1849</v>
      </c>
      <c r="D617" s="90" t="s">
        <v>1744</v>
      </c>
      <c r="E617" s="81" t="s">
        <v>1747</v>
      </c>
      <c r="F617" s="114" t="s">
        <v>951</v>
      </c>
      <c r="G617" s="115" t="s">
        <v>2</v>
      </c>
      <c r="H617" s="116">
        <v>10</v>
      </c>
      <c r="I617" s="153">
        <v>643188</v>
      </c>
      <c r="J617" s="104">
        <f t="shared" si="55"/>
        <v>122206</v>
      </c>
      <c r="K617" s="104">
        <f t="shared" si="56"/>
        <v>765394</v>
      </c>
      <c r="L617" s="112">
        <f t="shared" si="54"/>
        <v>7653940</v>
      </c>
      <c r="M617" s="113"/>
      <c r="N617" s="113">
        <f t="shared" si="57"/>
        <v>0</v>
      </c>
      <c r="O617" s="113">
        <f t="shared" si="58"/>
        <v>0</v>
      </c>
      <c r="P617" s="113">
        <f t="shared" si="59"/>
        <v>0</v>
      </c>
      <c r="Q617" s="88"/>
      <c r="R617" s="88"/>
      <c r="S617" s="88"/>
      <c r="T617" s="88"/>
      <c r="U617" s="88"/>
      <c r="V617" s="88"/>
      <c r="W617" s="88"/>
      <c r="X617" s="88"/>
      <c r="Y617" s="88"/>
      <c r="Z617" s="88"/>
      <c r="AA617" s="88"/>
      <c r="AB617" s="88"/>
    </row>
    <row r="618" spans="1:28" ht="63" x14ac:dyDescent="0.25">
      <c r="A618" s="87"/>
      <c r="B618" s="90" t="s">
        <v>940</v>
      </c>
      <c r="C618" s="90" t="s">
        <v>1849</v>
      </c>
      <c r="D618" s="90" t="s">
        <v>1744</v>
      </c>
      <c r="E618" s="81" t="s">
        <v>1747</v>
      </c>
      <c r="F618" s="114" t="s">
        <v>953</v>
      </c>
      <c r="G618" s="115" t="s">
        <v>2</v>
      </c>
      <c r="H618" s="116">
        <v>33</v>
      </c>
      <c r="I618" s="132">
        <v>74079.096000000005</v>
      </c>
      <c r="J618" s="104">
        <f t="shared" si="55"/>
        <v>14075</v>
      </c>
      <c r="K618" s="104">
        <f t="shared" si="56"/>
        <v>88154.096000000005</v>
      </c>
      <c r="L618" s="112">
        <f t="shared" si="54"/>
        <v>2909085.1680000001</v>
      </c>
      <c r="M618" s="113"/>
      <c r="N618" s="113">
        <f t="shared" si="57"/>
        <v>0</v>
      </c>
      <c r="O618" s="113">
        <f t="shared" si="58"/>
        <v>0</v>
      </c>
      <c r="P618" s="113">
        <f t="shared" si="59"/>
        <v>0</v>
      </c>
      <c r="Q618" s="88"/>
      <c r="R618" s="88"/>
      <c r="S618" s="88"/>
      <c r="T618" s="88"/>
      <c r="U618" s="88"/>
      <c r="V618" s="88"/>
      <c r="W618" s="88"/>
      <c r="X618" s="88"/>
      <c r="Y618" s="88"/>
      <c r="Z618" s="88"/>
      <c r="AA618" s="88"/>
      <c r="AB618" s="88"/>
    </row>
    <row r="619" spans="1:28" ht="63" x14ac:dyDescent="0.25">
      <c r="A619" s="87"/>
      <c r="B619" s="90" t="s">
        <v>942</v>
      </c>
      <c r="C619" s="90" t="s">
        <v>1849</v>
      </c>
      <c r="D619" s="90" t="s">
        <v>1744</v>
      </c>
      <c r="E619" s="81" t="s">
        <v>1747</v>
      </c>
      <c r="F619" s="114" t="s">
        <v>955</v>
      </c>
      <c r="G619" s="115" t="s">
        <v>2</v>
      </c>
      <c r="H619" s="116">
        <v>23</v>
      </c>
      <c r="I619" s="132">
        <v>50547.588000000003</v>
      </c>
      <c r="J619" s="104">
        <f t="shared" si="55"/>
        <v>9604</v>
      </c>
      <c r="K619" s="104">
        <f t="shared" si="56"/>
        <v>60151.588000000003</v>
      </c>
      <c r="L619" s="112">
        <f t="shared" si="54"/>
        <v>1383486.524</v>
      </c>
      <c r="M619" s="113"/>
      <c r="N619" s="113">
        <f t="shared" si="57"/>
        <v>0</v>
      </c>
      <c r="O619" s="113">
        <f t="shared" si="58"/>
        <v>0</v>
      </c>
      <c r="P619" s="113">
        <f t="shared" si="59"/>
        <v>0</v>
      </c>
      <c r="Q619" s="88"/>
      <c r="R619" s="88"/>
      <c r="S619" s="88"/>
      <c r="T619" s="88"/>
      <c r="U619" s="88"/>
      <c r="V619" s="88"/>
      <c r="W619" s="88"/>
      <c r="X619" s="88"/>
      <c r="Y619" s="88"/>
      <c r="Z619" s="88"/>
      <c r="AA619" s="88"/>
      <c r="AB619" s="88"/>
    </row>
    <row r="620" spans="1:28" ht="63" x14ac:dyDescent="0.25">
      <c r="A620" s="87"/>
      <c r="B620" s="90" t="s">
        <v>944</v>
      </c>
      <c r="C620" s="90" t="s">
        <v>1849</v>
      </c>
      <c r="D620" s="90" t="s">
        <v>1744</v>
      </c>
      <c r="E620" s="81" t="s">
        <v>1747</v>
      </c>
      <c r="F620" s="114" t="s">
        <v>957</v>
      </c>
      <c r="G620" s="115" t="s">
        <v>2</v>
      </c>
      <c r="H620" s="116">
        <v>21</v>
      </c>
      <c r="I620" s="132">
        <v>408079.30800000002</v>
      </c>
      <c r="J620" s="104">
        <f t="shared" si="55"/>
        <v>77535</v>
      </c>
      <c r="K620" s="104">
        <f t="shared" si="56"/>
        <v>485614.30800000002</v>
      </c>
      <c r="L620" s="112">
        <f t="shared" si="54"/>
        <v>10197900.468</v>
      </c>
      <c r="M620" s="113"/>
      <c r="N620" s="113">
        <f t="shared" si="57"/>
        <v>0</v>
      </c>
      <c r="O620" s="113">
        <f t="shared" si="58"/>
        <v>0</v>
      </c>
      <c r="P620" s="113">
        <f t="shared" si="59"/>
        <v>0</v>
      </c>
      <c r="Q620" s="88"/>
      <c r="R620" s="88"/>
      <c r="S620" s="88"/>
      <c r="T620" s="88"/>
      <c r="U620" s="88"/>
      <c r="V620" s="88"/>
      <c r="W620" s="88"/>
      <c r="X620" s="88"/>
      <c r="Y620" s="88"/>
      <c r="Z620" s="88"/>
      <c r="AA620" s="88"/>
      <c r="AB620" s="88"/>
    </row>
    <row r="621" spans="1:28" ht="63" x14ac:dyDescent="0.25">
      <c r="A621" s="87"/>
      <c r="B621" s="90" t="s">
        <v>946</v>
      </c>
      <c r="C621" s="90" t="s">
        <v>1849</v>
      </c>
      <c r="D621" s="90" t="s">
        <v>1744</v>
      </c>
      <c r="E621" s="81" t="s">
        <v>1747</v>
      </c>
      <c r="F621" s="114" t="s">
        <v>959</v>
      </c>
      <c r="G621" s="115" t="s">
        <v>2</v>
      </c>
      <c r="H621" s="116">
        <v>1</v>
      </c>
      <c r="I621" s="132">
        <v>12788889.204</v>
      </c>
      <c r="J621" s="104">
        <f t="shared" si="55"/>
        <v>2429889</v>
      </c>
      <c r="K621" s="104">
        <f t="shared" si="56"/>
        <v>15218778.204</v>
      </c>
      <c r="L621" s="112">
        <f t="shared" si="54"/>
        <v>15218778.204</v>
      </c>
      <c r="M621" s="113"/>
      <c r="N621" s="113">
        <f t="shared" si="57"/>
        <v>0</v>
      </c>
      <c r="O621" s="113">
        <f t="shared" si="58"/>
        <v>0</v>
      </c>
      <c r="P621" s="113">
        <f t="shared" si="59"/>
        <v>0</v>
      </c>
      <c r="Q621" s="88"/>
      <c r="R621" s="88"/>
      <c r="S621" s="88"/>
      <c r="T621" s="88"/>
      <c r="U621" s="88"/>
      <c r="V621" s="88"/>
      <c r="W621" s="88"/>
      <c r="X621" s="88"/>
      <c r="Y621" s="88"/>
      <c r="Z621" s="88"/>
      <c r="AA621" s="88"/>
      <c r="AB621" s="88"/>
    </row>
    <row r="622" spans="1:28" ht="63" x14ac:dyDescent="0.25">
      <c r="A622" s="87"/>
      <c r="B622" s="90" t="s">
        <v>948</v>
      </c>
      <c r="C622" s="90" t="s">
        <v>1849</v>
      </c>
      <c r="D622" s="90" t="s">
        <v>1744</v>
      </c>
      <c r="E622" s="81" t="s">
        <v>1747</v>
      </c>
      <c r="F622" s="114" t="s">
        <v>961</v>
      </c>
      <c r="G622" s="115" t="s">
        <v>2</v>
      </c>
      <c r="H622" s="116">
        <v>2</v>
      </c>
      <c r="I622" s="132">
        <v>38354316</v>
      </c>
      <c r="J622" s="104">
        <f t="shared" si="55"/>
        <v>7287320</v>
      </c>
      <c r="K622" s="104">
        <f t="shared" si="56"/>
        <v>45641636</v>
      </c>
      <c r="L622" s="112">
        <f t="shared" si="54"/>
        <v>91283272</v>
      </c>
      <c r="M622" s="113"/>
      <c r="N622" s="113">
        <f t="shared" si="57"/>
        <v>0</v>
      </c>
      <c r="O622" s="113">
        <f t="shared" si="58"/>
        <v>0</v>
      </c>
      <c r="P622" s="113">
        <f t="shared" si="59"/>
        <v>0</v>
      </c>
      <c r="Q622" s="88"/>
      <c r="R622" s="88"/>
      <c r="S622" s="88"/>
      <c r="T622" s="88"/>
      <c r="U622" s="88"/>
      <c r="V622" s="88"/>
      <c r="W622" s="88"/>
      <c r="X622" s="88"/>
      <c r="Y622" s="88"/>
      <c r="Z622" s="88"/>
      <c r="AA622" s="88"/>
      <c r="AB622" s="88"/>
    </row>
    <row r="623" spans="1:28" ht="63" x14ac:dyDescent="0.25">
      <c r="A623" s="87"/>
      <c r="B623" s="90" t="s">
        <v>950</v>
      </c>
      <c r="C623" s="90" t="s">
        <v>1849</v>
      </c>
      <c r="D623" s="90" t="s">
        <v>1744</v>
      </c>
      <c r="E623" s="81" t="s">
        <v>1747</v>
      </c>
      <c r="F623" s="114" t="s">
        <v>963</v>
      </c>
      <c r="G623" s="115" t="s">
        <v>2</v>
      </c>
      <c r="H623" s="116">
        <v>20</v>
      </c>
      <c r="I623" s="132">
        <v>378048.21600000001</v>
      </c>
      <c r="J623" s="104">
        <f t="shared" si="55"/>
        <v>71829</v>
      </c>
      <c r="K623" s="104">
        <f t="shared" si="56"/>
        <v>449877.21600000001</v>
      </c>
      <c r="L623" s="112">
        <f t="shared" si="54"/>
        <v>8997544.3200000003</v>
      </c>
      <c r="M623" s="113"/>
      <c r="N623" s="113">
        <f t="shared" si="57"/>
        <v>0</v>
      </c>
      <c r="O623" s="113">
        <f t="shared" si="58"/>
        <v>0</v>
      </c>
      <c r="P623" s="113">
        <f t="shared" si="59"/>
        <v>0</v>
      </c>
      <c r="Q623" s="88"/>
      <c r="R623" s="88"/>
      <c r="S623" s="88"/>
      <c r="T623" s="88"/>
      <c r="U623" s="88"/>
      <c r="V623" s="88"/>
      <c r="W623" s="88"/>
      <c r="X623" s="88"/>
      <c r="Y623" s="88"/>
      <c r="Z623" s="88"/>
      <c r="AA623" s="88"/>
      <c r="AB623" s="88"/>
    </row>
    <row r="624" spans="1:28" ht="63" x14ac:dyDescent="0.25">
      <c r="A624" s="87"/>
      <c r="B624" s="90" t="s">
        <v>952</v>
      </c>
      <c r="C624" s="90" t="s">
        <v>1849</v>
      </c>
      <c r="D624" s="90" t="s">
        <v>1744</v>
      </c>
      <c r="E624" s="81" t="s">
        <v>1747</v>
      </c>
      <c r="F624" s="114" t="s">
        <v>965</v>
      </c>
      <c r="G624" s="115" t="s">
        <v>2</v>
      </c>
      <c r="H624" s="116">
        <v>12</v>
      </c>
      <c r="I624" s="132">
        <v>305135.37599999999</v>
      </c>
      <c r="J624" s="104">
        <f t="shared" si="55"/>
        <v>57976</v>
      </c>
      <c r="K624" s="104">
        <f t="shared" si="56"/>
        <v>363111.37599999999</v>
      </c>
      <c r="L624" s="112">
        <f t="shared" si="54"/>
        <v>4357336.5120000001</v>
      </c>
      <c r="M624" s="113"/>
      <c r="N624" s="113">
        <f t="shared" si="57"/>
        <v>0</v>
      </c>
      <c r="O624" s="113">
        <f t="shared" si="58"/>
        <v>0</v>
      </c>
      <c r="P624" s="113">
        <f t="shared" si="59"/>
        <v>0</v>
      </c>
      <c r="Q624" s="88"/>
      <c r="R624" s="88"/>
      <c r="S624" s="88"/>
      <c r="T624" s="88"/>
      <c r="U624" s="88"/>
      <c r="V624" s="88"/>
      <c r="W624" s="88"/>
      <c r="X624" s="88"/>
      <c r="Y624" s="88"/>
      <c r="Z624" s="88"/>
      <c r="AA624" s="88"/>
      <c r="AB624" s="88"/>
    </row>
    <row r="625" spans="1:28" ht="63" x14ac:dyDescent="0.25">
      <c r="A625" s="87"/>
      <c r="B625" s="90" t="s">
        <v>954</v>
      </c>
      <c r="C625" s="90" t="s">
        <v>1849</v>
      </c>
      <c r="D625" s="90" t="s">
        <v>1744</v>
      </c>
      <c r="E625" s="81" t="s">
        <v>1747</v>
      </c>
      <c r="F625" s="114" t="s">
        <v>967</v>
      </c>
      <c r="G625" s="115" t="s">
        <v>2</v>
      </c>
      <c r="H625" s="116">
        <v>33</v>
      </c>
      <c r="I625" s="132">
        <v>305135.37599999999</v>
      </c>
      <c r="J625" s="104">
        <f t="shared" si="55"/>
        <v>57976</v>
      </c>
      <c r="K625" s="104">
        <f t="shared" si="56"/>
        <v>363111.37599999999</v>
      </c>
      <c r="L625" s="112">
        <f t="shared" si="54"/>
        <v>11982675.408</v>
      </c>
      <c r="M625" s="113"/>
      <c r="N625" s="113">
        <f t="shared" si="57"/>
        <v>0</v>
      </c>
      <c r="O625" s="113">
        <f t="shared" si="58"/>
        <v>0</v>
      </c>
      <c r="P625" s="113">
        <f t="shared" si="59"/>
        <v>0</v>
      </c>
      <c r="Q625" s="88"/>
      <c r="R625" s="88"/>
      <c r="S625" s="88"/>
      <c r="T625" s="88"/>
      <c r="U625" s="88"/>
      <c r="V625" s="88"/>
      <c r="W625" s="88"/>
      <c r="X625" s="88"/>
      <c r="Y625" s="88"/>
      <c r="Z625" s="88"/>
      <c r="AA625" s="88"/>
      <c r="AB625" s="88"/>
    </row>
    <row r="626" spans="1:28" ht="63" x14ac:dyDescent="0.25">
      <c r="A626" s="87"/>
      <c r="B626" s="90" t="s">
        <v>956</v>
      </c>
      <c r="C626" s="90" t="s">
        <v>1849</v>
      </c>
      <c r="D626" s="90" t="s">
        <v>1744</v>
      </c>
      <c r="E626" s="81" t="s">
        <v>1747</v>
      </c>
      <c r="F626" s="114" t="s">
        <v>969</v>
      </c>
      <c r="G626" s="115" t="s">
        <v>2</v>
      </c>
      <c r="H626" s="116">
        <v>12</v>
      </c>
      <c r="I626" s="132">
        <v>722692.152</v>
      </c>
      <c r="J626" s="104">
        <f t="shared" si="55"/>
        <v>137312</v>
      </c>
      <c r="K626" s="104">
        <f t="shared" si="56"/>
        <v>860004.152</v>
      </c>
      <c r="L626" s="112">
        <f t="shared" si="54"/>
        <v>10320049.824000001</v>
      </c>
      <c r="M626" s="113"/>
      <c r="N626" s="113">
        <f t="shared" si="57"/>
        <v>0</v>
      </c>
      <c r="O626" s="113">
        <f t="shared" si="58"/>
        <v>0</v>
      </c>
      <c r="P626" s="113">
        <f t="shared" si="59"/>
        <v>0</v>
      </c>
      <c r="Q626" s="88"/>
      <c r="R626" s="88"/>
      <c r="S626" s="88"/>
      <c r="T626" s="88"/>
      <c r="U626" s="88"/>
      <c r="V626" s="88"/>
      <c r="W626" s="88"/>
      <c r="X626" s="88"/>
      <c r="Y626" s="88"/>
      <c r="Z626" s="88"/>
      <c r="AA626" s="88"/>
      <c r="AB626" s="88"/>
    </row>
    <row r="627" spans="1:28" ht="63" x14ac:dyDescent="0.25">
      <c r="A627" s="87"/>
      <c r="B627" s="90" t="s">
        <v>958</v>
      </c>
      <c r="C627" s="90" t="s">
        <v>1849</v>
      </c>
      <c r="D627" s="90" t="s">
        <v>1744</v>
      </c>
      <c r="E627" s="81" t="s">
        <v>1747</v>
      </c>
      <c r="F627" s="114" t="s">
        <v>971</v>
      </c>
      <c r="G627" s="115" t="s">
        <v>2</v>
      </c>
      <c r="H627" s="116">
        <v>1</v>
      </c>
      <c r="I627" s="132">
        <v>1304057.6640000001</v>
      </c>
      <c r="J627" s="104">
        <f t="shared" si="55"/>
        <v>247771</v>
      </c>
      <c r="K627" s="104">
        <f t="shared" si="56"/>
        <v>1551828.6640000001</v>
      </c>
      <c r="L627" s="112">
        <f t="shared" si="54"/>
        <v>1551828.6640000001</v>
      </c>
      <c r="M627" s="113"/>
      <c r="N627" s="113">
        <f t="shared" si="57"/>
        <v>0</v>
      </c>
      <c r="O627" s="113">
        <f t="shared" si="58"/>
        <v>0</v>
      </c>
      <c r="P627" s="113">
        <f t="shared" si="59"/>
        <v>0</v>
      </c>
      <c r="Q627" s="88"/>
      <c r="R627" s="88"/>
      <c r="S627" s="88"/>
      <c r="T627" s="88"/>
      <c r="U627" s="88"/>
      <c r="V627" s="88"/>
      <c r="W627" s="88"/>
      <c r="X627" s="88"/>
      <c r="Y627" s="88"/>
      <c r="Z627" s="88"/>
      <c r="AA627" s="88"/>
      <c r="AB627" s="88"/>
    </row>
    <row r="628" spans="1:28" ht="63" x14ac:dyDescent="0.25">
      <c r="A628" s="87"/>
      <c r="B628" s="90" t="s">
        <v>960</v>
      </c>
      <c r="C628" s="90" t="s">
        <v>1849</v>
      </c>
      <c r="D628" s="90" t="s">
        <v>1744</v>
      </c>
      <c r="E628" s="81" t="s">
        <v>1747</v>
      </c>
      <c r="F628" s="114" t="s">
        <v>973</v>
      </c>
      <c r="G628" s="115" t="s">
        <v>2</v>
      </c>
      <c r="H628" s="116">
        <v>8</v>
      </c>
      <c r="I628" s="132">
        <v>3533158.3560000001</v>
      </c>
      <c r="J628" s="104">
        <f t="shared" si="55"/>
        <v>671300</v>
      </c>
      <c r="K628" s="104">
        <f t="shared" si="56"/>
        <v>4204458.3560000006</v>
      </c>
      <c r="L628" s="112">
        <f t="shared" si="54"/>
        <v>33635666.848000005</v>
      </c>
      <c r="M628" s="113"/>
      <c r="N628" s="113">
        <f t="shared" si="57"/>
        <v>0</v>
      </c>
      <c r="O628" s="113">
        <f t="shared" si="58"/>
        <v>0</v>
      </c>
      <c r="P628" s="113">
        <f t="shared" si="59"/>
        <v>0</v>
      </c>
      <c r="Q628" s="88"/>
      <c r="R628" s="88"/>
      <c r="S628" s="88"/>
      <c r="T628" s="88"/>
      <c r="U628" s="88"/>
      <c r="V628" s="88"/>
      <c r="W628" s="88"/>
      <c r="X628" s="88"/>
      <c r="Y628" s="88"/>
      <c r="Z628" s="88"/>
      <c r="AA628" s="88"/>
      <c r="AB628" s="88"/>
    </row>
    <row r="629" spans="1:28" ht="63" x14ac:dyDescent="0.25">
      <c r="A629" s="87"/>
      <c r="B629" s="90" t="s">
        <v>962</v>
      </c>
      <c r="C629" s="90" t="s">
        <v>1849</v>
      </c>
      <c r="D629" s="90" t="s">
        <v>1744</v>
      </c>
      <c r="E629" s="81" t="s">
        <v>1747</v>
      </c>
      <c r="F629" s="114" t="s">
        <v>975</v>
      </c>
      <c r="G629" s="115" t="s">
        <v>2</v>
      </c>
      <c r="H629" s="116">
        <v>33.952246464736703</v>
      </c>
      <c r="I629" s="132">
        <v>15566.46</v>
      </c>
      <c r="J629" s="104">
        <f t="shared" si="55"/>
        <v>2958</v>
      </c>
      <c r="K629" s="104">
        <f t="shared" si="56"/>
        <v>18524.46</v>
      </c>
      <c r="L629" s="112">
        <f t="shared" si="54"/>
        <v>628947.03154615639</v>
      </c>
      <c r="M629" s="113"/>
      <c r="N629" s="113">
        <f t="shared" si="57"/>
        <v>0</v>
      </c>
      <c r="O629" s="113">
        <f t="shared" si="58"/>
        <v>0</v>
      </c>
      <c r="P629" s="113">
        <f t="shared" si="59"/>
        <v>0</v>
      </c>
      <c r="Q629" s="88"/>
      <c r="R629" s="88"/>
      <c r="S629" s="88"/>
      <c r="T629" s="88"/>
      <c r="U629" s="88"/>
      <c r="V629" s="88"/>
      <c r="W629" s="88"/>
      <c r="X629" s="88"/>
      <c r="Y629" s="88"/>
      <c r="Z629" s="88"/>
      <c r="AA629" s="88"/>
      <c r="AB629" s="88"/>
    </row>
    <row r="630" spans="1:28" ht="63" x14ac:dyDescent="0.25">
      <c r="A630" s="87"/>
      <c r="B630" s="90" t="s">
        <v>964</v>
      </c>
      <c r="C630" s="90" t="s">
        <v>1849</v>
      </c>
      <c r="D630" s="90" t="s">
        <v>1744</v>
      </c>
      <c r="E630" s="81" t="s">
        <v>1747</v>
      </c>
      <c r="F630" s="114" t="s">
        <v>977</v>
      </c>
      <c r="G630" s="115" t="s">
        <v>2</v>
      </c>
      <c r="H630" s="116">
        <v>20</v>
      </c>
      <c r="I630" s="132">
        <v>189740.46</v>
      </c>
      <c r="J630" s="104">
        <f t="shared" si="55"/>
        <v>36051</v>
      </c>
      <c r="K630" s="104">
        <f t="shared" si="56"/>
        <v>225791.46</v>
      </c>
      <c r="L630" s="112">
        <f t="shared" si="54"/>
        <v>4515829.2</v>
      </c>
      <c r="M630" s="113"/>
      <c r="N630" s="113">
        <f t="shared" si="57"/>
        <v>0</v>
      </c>
      <c r="O630" s="113">
        <f t="shared" si="58"/>
        <v>0</v>
      </c>
      <c r="P630" s="113">
        <f t="shared" si="59"/>
        <v>0</v>
      </c>
      <c r="Q630" s="88"/>
      <c r="R630" s="88"/>
      <c r="S630" s="88"/>
      <c r="T630" s="88"/>
      <c r="U630" s="88"/>
      <c r="V630" s="88"/>
      <c r="W630" s="88"/>
      <c r="X630" s="88"/>
      <c r="Y630" s="88"/>
      <c r="Z630" s="88"/>
      <c r="AA630" s="88"/>
      <c r="AB630" s="88"/>
    </row>
    <row r="631" spans="1:28" ht="63" x14ac:dyDescent="0.25">
      <c r="A631" s="87"/>
      <c r="B631" s="90" t="s">
        <v>966</v>
      </c>
      <c r="C631" s="90" t="s">
        <v>1849</v>
      </c>
      <c r="D631" s="90" t="s">
        <v>1744</v>
      </c>
      <c r="E631" s="81" t="s">
        <v>1747</v>
      </c>
      <c r="F631" s="114" t="s">
        <v>979</v>
      </c>
      <c r="G631" s="115" t="s">
        <v>2</v>
      </c>
      <c r="H631" s="116">
        <v>18</v>
      </c>
      <c r="I631" s="132">
        <v>552834.82799999998</v>
      </c>
      <c r="J631" s="104">
        <f t="shared" si="55"/>
        <v>105039</v>
      </c>
      <c r="K631" s="104">
        <f t="shared" si="56"/>
        <v>657873.82799999998</v>
      </c>
      <c r="L631" s="112">
        <f t="shared" si="54"/>
        <v>11841728.903999999</v>
      </c>
      <c r="M631" s="113"/>
      <c r="N631" s="113">
        <f t="shared" si="57"/>
        <v>0</v>
      </c>
      <c r="O631" s="113">
        <f t="shared" si="58"/>
        <v>0</v>
      </c>
      <c r="P631" s="113">
        <f t="shared" si="59"/>
        <v>0</v>
      </c>
      <c r="Q631" s="88"/>
      <c r="R631" s="88"/>
      <c r="S631" s="88"/>
      <c r="T631" s="88"/>
      <c r="U631" s="88"/>
      <c r="V631" s="88"/>
      <c r="W631" s="88"/>
      <c r="X631" s="88"/>
      <c r="Y631" s="88"/>
      <c r="Z631" s="88"/>
      <c r="AA631" s="88"/>
      <c r="AB631" s="88"/>
    </row>
    <row r="632" spans="1:28" ht="63" x14ac:dyDescent="0.25">
      <c r="A632" s="87"/>
      <c r="B632" s="90" t="s">
        <v>968</v>
      </c>
      <c r="C632" s="90" t="s">
        <v>1849</v>
      </c>
      <c r="D632" s="90" t="s">
        <v>1744</v>
      </c>
      <c r="E632" s="81" t="s">
        <v>1747</v>
      </c>
      <c r="F632" s="114" t="s">
        <v>981</v>
      </c>
      <c r="G632" s="115" t="s">
        <v>2</v>
      </c>
      <c r="H632" s="116">
        <v>12</v>
      </c>
      <c r="I632" s="132">
        <v>135750.88800000001</v>
      </c>
      <c r="J632" s="104">
        <f t="shared" si="55"/>
        <v>25793</v>
      </c>
      <c r="K632" s="104">
        <f t="shared" si="56"/>
        <v>161543.88800000001</v>
      </c>
      <c r="L632" s="112">
        <f t="shared" si="54"/>
        <v>1938526.656</v>
      </c>
      <c r="M632" s="113"/>
      <c r="N632" s="113">
        <f t="shared" si="57"/>
        <v>0</v>
      </c>
      <c r="O632" s="113">
        <f t="shared" si="58"/>
        <v>0</v>
      </c>
      <c r="P632" s="113">
        <f t="shared" si="59"/>
        <v>0</v>
      </c>
      <c r="Q632" s="88"/>
      <c r="R632" s="88"/>
      <c r="S632" s="88"/>
      <c r="T632" s="88"/>
      <c r="U632" s="88"/>
      <c r="V632" s="88"/>
      <c r="W632" s="88"/>
      <c r="X632" s="88"/>
      <c r="Y632" s="88"/>
      <c r="Z632" s="88"/>
      <c r="AA632" s="88"/>
      <c r="AB632" s="88"/>
    </row>
    <row r="633" spans="1:28" ht="63" x14ac:dyDescent="0.25">
      <c r="A633" s="87"/>
      <c r="B633" s="90" t="s">
        <v>970</v>
      </c>
      <c r="C633" s="90" t="s">
        <v>1849</v>
      </c>
      <c r="D633" s="90" t="s">
        <v>1744</v>
      </c>
      <c r="E633" s="81" t="s">
        <v>1747</v>
      </c>
      <c r="F633" s="114" t="s">
        <v>982</v>
      </c>
      <c r="G633" s="115" t="s">
        <v>2</v>
      </c>
      <c r="H633" s="116">
        <v>15</v>
      </c>
      <c r="I633" s="132">
        <v>121191.25200000001</v>
      </c>
      <c r="J633" s="104">
        <f t="shared" si="55"/>
        <v>23026</v>
      </c>
      <c r="K633" s="104">
        <f t="shared" si="56"/>
        <v>144217.25200000001</v>
      </c>
      <c r="L633" s="112">
        <f t="shared" si="54"/>
        <v>2163258.7800000003</v>
      </c>
      <c r="M633" s="113"/>
      <c r="N633" s="113">
        <f t="shared" si="57"/>
        <v>0</v>
      </c>
      <c r="O633" s="113">
        <f t="shared" si="58"/>
        <v>0</v>
      </c>
      <c r="P633" s="113">
        <f t="shared" si="59"/>
        <v>0</v>
      </c>
      <c r="Q633" s="88"/>
      <c r="R633" s="88"/>
      <c r="S633" s="88"/>
      <c r="T633" s="88"/>
      <c r="U633" s="88"/>
      <c r="V633" s="88"/>
      <c r="W633" s="88"/>
      <c r="X633" s="88"/>
      <c r="Y633" s="88"/>
      <c r="Z633" s="88"/>
      <c r="AA633" s="88"/>
      <c r="AB633" s="88"/>
    </row>
    <row r="634" spans="1:28" ht="63" x14ac:dyDescent="0.25">
      <c r="A634" s="87"/>
      <c r="B634" s="90" t="s">
        <v>972</v>
      </c>
      <c r="C634" s="90" t="s">
        <v>1849</v>
      </c>
      <c r="D634" s="90" t="s">
        <v>1744</v>
      </c>
      <c r="E634" s="81" t="s">
        <v>1747</v>
      </c>
      <c r="F634" s="114" t="s">
        <v>1841</v>
      </c>
      <c r="G634" s="117" t="s">
        <v>2</v>
      </c>
      <c r="H634" s="118">
        <v>100</v>
      </c>
      <c r="I634" s="132">
        <v>25831.5</v>
      </c>
      <c r="J634" s="104">
        <f t="shared" si="55"/>
        <v>4908</v>
      </c>
      <c r="K634" s="104">
        <f t="shared" si="56"/>
        <v>30739.5</v>
      </c>
      <c r="L634" s="112">
        <f t="shared" si="54"/>
        <v>3073950</v>
      </c>
      <c r="M634" s="113"/>
      <c r="N634" s="113">
        <f t="shared" si="57"/>
        <v>0</v>
      </c>
      <c r="O634" s="113">
        <f t="shared" si="58"/>
        <v>0</v>
      </c>
      <c r="P634" s="113">
        <f t="shared" si="59"/>
        <v>0</v>
      </c>
      <c r="Q634" s="88"/>
      <c r="R634" s="88"/>
      <c r="S634" s="88"/>
      <c r="T634" s="88"/>
      <c r="U634" s="88"/>
      <c r="V634" s="88"/>
      <c r="W634" s="88"/>
      <c r="X634" s="88"/>
      <c r="Y634" s="88"/>
      <c r="Z634" s="88"/>
      <c r="AA634" s="88"/>
      <c r="AB634" s="88"/>
    </row>
    <row r="635" spans="1:28" ht="63" x14ac:dyDescent="0.25">
      <c r="A635" s="87"/>
      <c r="B635" s="90" t="s">
        <v>974</v>
      </c>
      <c r="C635" s="90" t="s">
        <v>1849</v>
      </c>
      <c r="D635" s="90" t="s">
        <v>1744</v>
      </c>
      <c r="E635" s="81" t="s">
        <v>1747</v>
      </c>
      <c r="F635" s="114" t="s">
        <v>1842</v>
      </c>
      <c r="G635" s="117" t="s">
        <v>2</v>
      </c>
      <c r="H635" s="118">
        <v>400</v>
      </c>
      <c r="I635" s="132">
        <v>18096.5</v>
      </c>
      <c r="J635" s="104">
        <f t="shared" si="55"/>
        <v>3438</v>
      </c>
      <c r="K635" s="104">
        <f t="shared" si="56"/>
        <v>21534.5</v>
      </c>
      <c r="L635" s="112">
        <f t="shared" si="54"/>
        <v>8613800</v>
      </c>
      <c r="M635" s="113"/>
      <c r="N635" s="113">
        <f t="shared" si="57"/>
        <v>0</v>
      </c>
      <c r="O635" s="113">
        <f t="shared" si="58"/>
        <v>0</v>
      </c>
      <c r="P635" s="113">
        <f t="shared" si="59"/>
        <v>0</v>
      </c>
      <c r="Q635" s="88"/>
      <c r="R635" s="88"/>
      <c r="S635" s="88"/>
      <c r="T635" s="88"/>
      <c r="U635" s="88"/>
      <c r="V635" s="88"/>
      <c r="W635" s="88"/>
      <c r="X635" s="88"/>
      <c r="Y635" s="88"/>
      <c r="Z635" s="88"/>
      <c r="AA635" s="88"/>
      <c r="AB635" s="88"/>
    </row>
    <row r="636" spans="1:28" ht="63" x14ac:dyDescent="0.25">
      <c r="A636" s="87"/>
      <c r="B636" s="90" t="s">
        <v>976</v>
      </c>
      <c r="C636" s="90" t="s">
        <v>1849</v>
      </c>
      <c r="D636" s="90" t="s">
        <v>1744</v>
      </c>
      <c r="E636" s="81" t="s">
        <v>1747</v>
      </c>
      <c r="F636" s="114" t="s">
        <v>1843</v>
      </c>
      <c r="G636" s="117" t="s">
        <v>20</v>
      </c>
      <c r="H636" s="118">
        <v>1000</v>
      </c>
      <c r="I636" s="132">
        <v>3254.4285714285702</v>
      </c>
      <c r="J636" s="104">
        <f t="shared" si="55"/>
        <v>618</v>
      </c>
      <c r="K636" s="104">
        <f t="shared" si="56"/>
        <v>3872.4285714285702</v>
      </c>
      <c r="L636" s="112">
        <f t="shared" si="54"/>
        <v>3872428.57142857</v>
      </c>
      <c r="M636" s="113"/>
      <c r="N636" s="113">
        <f t="shared" si="57"/>
        <v>0</v>
      </c>
      <c r="O636" s="113">
        <f t="shared" si="58"/>
        <v>0</v>
      </c>
      <c r="P636" s="113">
        <f t="shared" si="59"/>
        <v>0</v>
      </c>
      <c r="Q636" s="88"/>
      <c r="R636" s="88"/>
      <c r="S636" s="88"/>
      <c r="T636" s="88"/>
      <c r="U636" s="88"/>
      <c r="V636" s="88"/>
      <c r="W636" s="88"/>
      <c r="X636" s="88"/>
      <c r="Y636" s="88"/>
      <c r="Z636" s="88"/>
      <c r="AA636" s="88"/>
      <c r="AB636" s="88"/>
    </row>
    <row r="637" spans="1:28" ht="63" x14ac:dyDescent="0.25">
      <c r="A637" s="87"/>
      <c r="B637" s="90" t="s">
        <v>978</v>
      </c>
      <c r="C637" s="90" t="s">
        <v>1849</v>
      </c>
      <c r="D637" s="90" t="s">
        <v>1744</v>
      </c>
      <c r="E637" s="81" t="s">
        <v>1747</v>
      </c>
      <c r="F637" s="114" t="s">
        <v>1844</v>
      </c>
      <c r="G637" s="117" t="s">
        <v>20</v>
      </c>
      <c r="H637" s="118">
        <v>1500</v>
      </c>
      <c r="I637" s="132">
        <v>5513.5</v>
      </c>
      <c r="J637" s="104">
        <f t="shared" si="55"/>
        <v>1048</v>
      </c>
      <c r="K637" s="104">
        <f t="shared" si="56"/>
        <v>6561.5</v>
      </c>
      <c r="L637" s="112">
        <f t="shared" si="54"/>
        <v>9842250</v>
      </c>
      <c r="M637" s="113"/>
      <c r="N637" s="113">
        <f t="shared" si="57"/>
        <v>0</v>
      </c>
      <c r="O637" s="113">
        <f t="shared" si="58"/>
        <v>0</v>
      </c>
      <c r="P637" s="113">
        <f t="shared" si="59"/>
        <v>0</v>
      </c>
      <c r="Q637" s="88"/>
      <c r="R637" s="88"/>
      <c r="S637" s="88"/>
      <c r="T637" s="88"/>
      <c r="U637" s="88"/>
      <c r="V637" s="88"/>
      <c r="W637" s="88"/>
      <c r="X637" s="88"/>
      <c r="Y637" s="88"/>
      <c r="Z637" s="88"/>
      <c r="AA637" s="88"/>
      <c r="AB637" s="88"/>
    </row>
    <row r="638" spans="1:28" ht="63" x14ac:dyDescent="0.25">
      <c r="A638" s="87"/>
      <c r="B638" s="90" t="s">
        <v>980</v>
      </c>
      <c r="C638" s="90" t="s">
        <v>1849</v>
      </c>
      <c r="D638" s="90" t="s">
        <v>1744</v>
      </c>
      <c r="E638" s="81" t="s">
        <v>1747</v>
      </c>
      <c r="F638" s="114" t="s">
        <v>983</v>
      </c>
      <c r="G638" s="115" t="s">
        <v>2</v>
      </c>
      <c r="H638" s="116">
        <v>12.0283677120186</v>
      </c>
      <c r="I638" s="132">
        <v>291212.37599999999</v>
      </c>
      <c r="J638" s="104">
        <f t="shared" si="55"/>
        <v>55330</v>
      </c>
      <c r="K638" s="104">
        <f t="shared" si="56"/>
        <v>346542.37599999999</v>
      </c>
      <c r="L638" s="112">
        <f t="shared" si="54"/>
        <v>4168339.1263246094</v>
      </c>
      <c r="M638" s="113"/>
      <c r="N638" s="113">
        <f t="shared" si="57"/>
        <v>0</v>
      </c>
      <c r="O638" s="113">
        <f t="shared" si="58"/>
        <v>0</v>
      </c>
      <c r="P638" s="113">
        <f t="shared" si="59"/>
        <v>0</v>
      </c>
      <c r="Q638" s="88"/>
      <c r="R638" s="88"/>
      <c r="S638" s="88"/>
      <c r="T638" s="88"/>
      <c r="U638" s="88"/>
      <c r="V638" s="88"/>
      <c r="W638" s="88"/>
      <c r="X638" s="88"/>
      <c r="Y638" s="88"/>
      <c r="Z638" s="88"/>
      <c r="AA638" s="88"/>
      <c r="AB638" s="88"/>
    </row>
    <row r="639" spans="1:28" ht="47.25" x14ac:dyDescent="0.25">
      <c r="A639" s="87"/>
      <c r="B639" s="90" t="s">
        <v>984</v>
      </c>
      <c r="C639" s="90" t="s">
        <v>1850</v>
      </c>
      <c r="D639" s="84" t="s">
        <v>1748</v>
      </c>
      <c r="E639" s="82" t="s">
        <v>1749</v>
      </c>
      <c r="F639" s="114" t="s">
        <v>985</v>
      </c>
      <c r="G639" s="115" t="s">
        <v>2</v>
      </c>
      <c r="H639" s="134">
        <v>20</v>
      </c>
      <c r="I639" s="132">
        <v>126457.96799999999</v>
      </c>
      <c r="J639" s="104">
        <f t="shared" si="55"/>
        <v>24027</v>
      </c>
      <c r="K639" s="104">
        <f t="shared" si="56"/>
        <v>150484.96799999999</v>
      </c>
      <c r="L639" s="112">
        <f t="shared" si="54"/>
        <v>3009699.36</v>
      </c>
      <c r="M639" s="113"/>
      <c r="N639" s="113">
        <f t="shared" si="57"/>
        <v>0</v>
      </c>
      <c r="O639" s="113">
        <f t="shared" si="58"/>
        <v>0</v>
      </c>
      <c r="P639" s="113">
        <f t="shared" si="59"/>
        <v>0</v>
      </c>
      <c r="Q639" s="88"/>
      <c r="R639" s="88"/>
      <c r="S639" s="88"/>
      <c r="T639" s="88"/>
      <c r="U639" s="88"/>
      <c r="V639" s="88"/>
      <c r="W639" s="88"/>
      <c r="X639" s="88"/>
      <c r="Y639" s="88"/>
      <c r="Z639" s="88"/>
      <c r="AA639" s="88"/>
      <c r="AB639" s="88"/>
    </row>
    <row r="640" spans="1:28" ht="47.25" x14ac:dyDescent="0.25">
      <c r="A640" s="87"/>
      <c r="B640" s="90" t="s">
        <v>986</v>
      </c>
      <c r="C640" s="90" t="s">
        <v>1850</v>
      </c>
      <c r="D640" s="84" t="s">
        <v>1748</v>
      </c>
      <c r="E640" s="82" t="s">
        <v>1749</v>
      </c>
      <c r="F640" s="114" t="s">
        <v>987</v>
      </c>
      <c r="G640" s="115" t="s">
        <v>2</v>
      </c>
      <c r="H640" s="134">
        <v>30</v>
      </c>
      <c r="I640" s="132">
        <v>36710.856</v>
      </c>
      <c r="J640" s="104">
        <f t="shared" si="55"/>
        <v>6975</v>
      </c>
      <c r="K640" s="104">
        <f t="shared" si="56"/>
        <v>43685.856</v>
      </c>
      <c r="L640" s="112">
        <f t="shared" si="54"/>
        <v>1310575.68</v>
      </c>
      <c r="M640" s="113"/>
      <c r="N640" s="113">
        <f t="shared" si="57"/>
        <v>0</v>
      </c>
      <c r="O640" s="113">
        <f t="shared" si="58"/>
        <v>0</v>
      </c>
      <c r="P640" s="113">
        <f t="shared" si="59"/>
        <v>0</v>
      </c>
      <c r="Q640" s="88"/>
      <c r="R640" s="88"/>
      <c r="S640" s="88"/>
      <c r="T640" s="88"/>
      <c r="U640" s="88"/>
      <c r="V640" s="88"/>
      <c r="W640" s="88"/>
      <c r="X640" s="88"/>
      <c r="Y640" s="88"/>
      <c r="Z640" s="88"/>
      <c r="AA640" s="88"/>
      <c r="AB640" s="88"/>
    </row>
    <row r="641" spans="1:28" ht="47.25" x14ac:dyDescent="0.25">
      <c r="A641" s="87"/>
      <c r="B641" s="90" t="s">
        <v>988</v>
      </c>
      <c r="C641" s="90" t="s">
        <v>1850</v>
      </c>
      <c r="D641" s="84" t="s">
        <v>1748</v>
      </c>
      <c r="E641" s="82" t="s">
        <v>1749</v>
      </c>
      <c r="F641" s="114" t="s">
        <v>989</v>
      </c>
      <c r="G641" s="115" t="s">
        <v>2</v>
      </c>
      <c r="H641" s="134">
        <v>10</v>
      </c>
      <c r="I641" s="132">
        <v>63220.248</v>
      </c>
      <c r="J641" s="104">
        <f t="shared" si="55"/>
        <v>12012</v>
      </c>
      <c r="K641" s="104">
        <f t="shared" si="56"/>
        <v>75232.247999999992</v>
      </c>
      <c r="L641" s="112">
        <f t="shared" si="54"/>
        <v>752322.48</v>
      </c>
      <c r="M641" s="113"/>
      <c r="N641" s="113">
        <f t="shared" si="57"/>
        <v>0</v>
      </c>
      <c r="O641" s="113">
        <f t="shared" si="58"/>
        <v>0</v>
      </c>
      <c r="P641" s="113">
        <f t="shared" si="59"/>
        <v>0</v>
      </c>
      <c r="Q641" s="88"/>
      <c r="R641" s="88"/>
      <c r="S641" s="88"/>
      <c r="T641" s="88"/>
      <c r="U641" s="88"/>
      <c r="V641" s="88"/>
      <c r="W641" s="88"/>
      <c r="X641" s="88"/>
      <c r="Y641" s="88"/>
      <c r="Z641" s="88"/>
      <c r="AA641" s="88"/>
      <c r="AB641" s="88"/>
    </row>
    <row r="642" spans="1:28" ht="47.25" x14ac:dyDescent="0.25">
      <c r="A642" s="87"/>
      <c r="B642" s="90" t="s">
        <v>990</v>
      </c>
      <c r="C642" s="90" t="s">
        <v>1850</v>
      </c>
      <c r="D642" s="84" t="s">
        <v>1748</v>
      </c>
      <c r="E642" s="82" t="s">
        <v>1749</v>
      </c>
      <c r="F642" s="114" t="s">
        <v>991</v>
      </c>
      <c r="G642" s="115" t="s">
        <v>2</v>
      </c>
      <c r="H642" s="134">
        <v>24</v>
      </c>
      <c r="I642" s="132">
        <v>77507.975999999995</v>
      </c>
      <c r="J642" s="104">
        <f t="shared" si="55"/>
        <v>14727</v>
      </c>
      <c r="K642" s="104">
        <f t="shared" si="56"/>
        <v>92234.975999999995</v>
      </c>
      <c r="L642" s="112">
        <f t="shared" si="54"/>
        <v>2213639.4239999996</v>
      </c>
      <c r="M642" s="113"/>
      <c r="N642" s="113">
        <f t="shared" si="57"/>
        <v>0</v>
      </c>
      <c r="O642" s="113">
        <f t="shared" si="58"/>
        <v>0</v>
      </c>
      <c r="P642" s="113">
        <f t="shared" si="59"/>
        <v>0</v>
      </c>
      <c r="Q642" s="88"/>
      <c r="R642" s="88"/>
      <c r="S642" s="88"/>
      <c r="T642" s="88"/>
      <c r="U642" s="88"/>
      <c r="V642" s="88"/>
      <c r="W642" s="88"/>
      <c r="X642" s="88"/>
      <c r="Y642" s="88"/>
      <c r="Z642" s="88"/>
      <c r="AA642" s="88"/>
      <c r="AB642" s="88"/>
    </row>
    <row r="643" spans="1:28" ht="47.25" x14ac:dyDescent="0.25">
      <c r="A643" s="87"/>
      <c r="B643" s="90" t="s">
        <v>992</v>
      </c>
      <c r="C643" s="90" t="s">
        <v>1850</v>
      </c>
      <c r="D643" s="84" t="s">
        <v>1748</v>
      </c>
      <c r="E643" s="82" t="s">
        <v>1749</v>
      </c>
      <c r="F643" s="114" t="s">
        <v>993</v>
      </c>
      <c r="G643" s="115" t="s">
        <v>2</v>
      </c>
      <c r="H643" s="134">
        <f>17+36</f>
        <v>53</v>
      </c>
      <c r="I643" s="132">
        <v>35694.203999999998</v>
      </c>
      <c r="J643" s="104">
        <f t="shared" si="55"/>
        <v>6782</v>
      </c>
      <c r="K643" s="104">
        <f t="shared" si="56"/>
        <v>42476.203999999998</v>
      </c>
      <c r="L643" s="112">
        <f t="shared" si="54"/>
        <v>2251238.8119999999</v>
      </c>
      <c r="M643" s="113"/>
      <c r="N643" s="113">
        <f t="shared" si="57"/>
        <v>0</v>
      </c>
      <c r="O643" s="113">
        <f t="shared" si="58"/>
        <v>0</v>
      </c>
      <c r="P643" s="113">
        <f t="shared" si="59"/>
        <v>0</v>
      </c>
      <c r="Q643" s="88"/>
      <c r="R643" s="88"/>
      <c r="S643" s="88"/>
      <c r="T643" s="88"/>
      <c r="U643" s="88"/>
      <c r="V643" s="88"/>
      <c r="W643" s="88"/>
      <c r="X643" s="88"/>
      <c r="Y643" s="88"/>
      <c r="Z643" s="88"/>
      <c r="AA643" s="88"/>
      <c r="AB643" s="88"/>
    </row>
    <row r="644" spans="1:28" ht="47.25" x14ac:dyDescent="0.25">
      <c r="A644" s="87"/>
      <c r="B644" s="90" t="s">
        <v>994</v>
      </c>
      <c r="C644" s="90" t="s">
        <v>1850</v>
      </c>
      <c r="D644" s="84" t="s">
        <v>1748</v>
      </c>
      <c r="E644" s="82" t="s">
        <v>1749</v>
      </c>
      <c r="F644" s="114" t="s">
        <v>995</v>
      </c>
      <c r="G644" s="115" t="s">
        <v>2</v>
      </c>
      <c r="H644" s="134">
        <v>150</v>
      </c>
      <c r="I644" s="132">
        <v>17337.684000000001</v>
      </c>
      <c r="J644" s="104">
        <f t="shared" si="55"/>
        <v>3294</v>
      </c>
      <c r="K644" s="104">
        <f t="shared" si="56"/>
        <v>20631.684000000001</v>
      </c>
      <c r="L644" s="112">
        <f t="shared" ref="L644:L707" si="60">H644*K644</f>
        <v>3094752.6</v>
      </c>
      <c r="M644" s="113"/>
      <c r="N644" s="113">
        <f t="shared" si="57"/>
        <v>0</v>
      </c>
      <c r="O644" s="113">
        <f t="shared" si="58"/>
        <v>0</v>
      </c>
      <c r="P644" s="113">
        <f t="shared" si="59"/>
        <v>0</v>
      </c>
      <c r="Q644" s="88"/>
      <c r="R644" s="88"/>
      <c r="S644" s="88"/>
      <c r="T644" s="88"/>
      <c r="U644" s="88"/>
      <c r="V644" s="88"/>
      <c r="W644" s="88"/>
      <c r="X644" s="88"/>
      <c r="Y644" s="88"/>
      <c r="Z644" s="88"/>
      <c r="AA644" s="88"/>
      <c r="AB644" s="88"/>
    </row>
    <row r="645" spans="1:28" ht="47.25" x14ac:dyDescent="0.25">
      <c r="A645" s="87"/>
      <c r="B645" s="90" t="s">
        <v>996</v>
      </c>
      <c r="C645" s="90" t="s">
        <v>1850</v>
      </c>
      <c r="D645" s="84" t="s">
        <v>1748</v>
      </c>
      <c r="E645" s="82" t="s">
        <v>1749</v>
      </c>
      <c r="F645" s="114" t="s">
        <v>997</v>
      </c>
      <c r="G645" s="115" t="s">
        <v>2</v>
      </c>
      <c r="H645" s="134">
        <v>15</v>
      </c>
      <c r="I645" s="132">
        <v>101982.97199999999</v>
      </c>
      <c r="J645" s="104">
        <f t="shared" ref="J645:J708" si="61">ROUND(I645*0.19,0)</f>
        <v>19377</v>
      </c>
      <c r="K645" s="104">
        <f t="shared" ref="K645:K708" si="62">+I645+J645</f>
        <v>121359.97199999999</v>
      </c>
      <c r="L645" s="112">
        <f t="shared" si="60"/>
        <v>1820399.5799999998</v>
      </c>
      <c r="M645" s="113"/>
      <c r="N645" s="113">
        <f t="shared" ref="N645:N708" si="63">ROUND(M645*0.19,0)</f>
        <v>0</v>
      </c>
      <c r="O645" s="113">
        <f t="shared" ref="O645:O708" si="64">+N645+M645</f>
        <v>0</v>
      </c>
      <c r="P645" s="113">
        <f t="shared" ref="P645:P708" si="65">ROUND(+O645*H645,0)</f>
        <v>0</v>
      </c>
      <c r="Q645" s="88"/>
      <c r="R645" s="88"/>
      <c r="S645" s="88"/>
      <c r="T645" s="88"/>
      <c r="U645" s="88"/>
      <c r="V645" s="88"/>
      <c r="W645" s="88"/>
      <c r="X645" s="88"/>
      <c r="Y645" s="88"/>
      <c r="Z645" s="88"/>
      <c r="AA645" s="88"/>
      <c r="AB645" s="88"/>
    </row>
    <row r="646" spans="1:28" ht="47.25" x14ac:dyDescent="0.25">
      <c r="A646" s="87"/>
      <c r="B646" s="90" t="s">
        <v>998</v>
      </c>
      <c r="C646" s="90" t="s">
        <v>1850</v>
      </c>
      <c r="D646" s="84" t="s">
        <v>1748</v>
      </c>
      <c r="E646" s="82" t="s">
        <v>1749</v>
      </c>
      <c r="F646" s="114" t="s">
        <v>999</v>
      </c>
      <c r="G646" s="115" t="s">
        <v>2</v>
      </c>
      <c r="H646" s="134">
        <v>30</v>
      </c>
      <c r="I646" s="132">
        <v>50990.94</v>
      </c>
      <c r="J646" s="104">
        <f t="shared" si="61"/>
        <v>9688</v>
      </c>
      <c r="K646" s="104">
        <f t="shared" si="62"/>
        <v>60678.94</v>
      </c>
      <c r="L646" s="112">
        <f t="shared" si="60"/>
        <v>1820368.2000000002</v>
      </c>
      <c r="M646" s="113"/>
      <c r="N646" s="113">
        <f t="shared" si="63"/>
        <v>0</v>
      </c>
      <c r="O646" s="113">
        <f t="shared" si="64"/>
        <v>0</v>
      </c>
      <c r="P646" s="113">
        <f t="shared" si="65"/>
        <v>0</v>
      </c>
      <c r="Q646" s="88"/>
      <c r="R646" s="88"/>
      <c r="S646" s="88"/>
      <c r="T646" s="88"/>
      <c r="U646" s="88"/>
      <c r="V646" s="88"/>
      <c r="W646" s="88"/>
      <c r="X646" s="88"/>
      <c r="Y646" s="88"/>
      <c r="Z646" s="88"/>
      <c r="AA646" s="88"/>
      <c r="AB646" s="88"/>
    </row>
    <row r="647" spans="1:28" ht="47.25" x14ac:dyDescent="0.25">
      <c r="A647" s="87"/>
      <c r="B647" s="90" t="s">
        <v>1000</v>
      </c>
      <c r="C647" s="90" t="s">
        <v>1850</v>
      </c>
      <c r="D647" s="84" t="s">
        <v>1748</v>
      </c>
      <c r="E647" s="82" t="s">
        <v>1749</v>
      </c>
      <c r="F647" s="114" t="s">
        <v>1001</v>
      </c>
      <c r="G647" s="115" t="s">
        <v>2</v>
      </c>
      <c r="H647" s="134">
        <v>11</v>
      </c>
      <c r="I647" s="132">
        <v>142914.408</v>
      </c>
      <c r="J647" s="104">
        <f t="shared" si="61"/>
        <v>27154</v>
      </c>
      <c r="K647" s="104">
        <f t="shared" si="62"/>
        <v>170068.408</v>
      </c>
      <c r="L647" s="112">
        <f t="shared" si="60"/>
        <v>1870752.4879999999</v>
      </c>
      <c r="M647" s="113"/>
      <c r="N647" s="113">
        <f t="shared" si="63"/>
        <v>0</v>
      </c>
      <c r="O647" s="113">
        <f t="shared" si="64"/>
        <v>0</v>
      </c>
      <c r="P647" s="113">
        <f t="shared" si="65"/>
        <v>0</v>
      </c>
      <c r="Q647" s="88"/>
      <c r="R647" s="88"/>
      <c r="S647" s="88"/>
      <c r="T647" s="88"/>
      <c r="U647" s="88"/>
      <c r="V647" s="88"/>
      <c r="W647" s="88"/>
      <c r="X647" s="88"/>
      <c r="Y647" s="88"/>
      <c r="Z647" s="88"/>
      <c r="AA647" s="88"/>
      <c r="AB647" s="88"/>
    </row>
    <row r="648" spans="1:28" ht="47.25" x14ac:dyDescent="0.25">
      <c r="A648" s="87"/>
      <c r="B648" s="90" t="s">
        <v>1002</v>
      </c>
      <c r="C648" s="90" t="s">
        <v>1850</v>
      </c>
      <c r="D648" s="84" t="s">
        <v>1748</v>
      </c>
      <c r="E648" s="82" t="s">
        <v>1749</v>
      </c>
      <c r="F648" s="114" t="s">
        <v>1003</v>
      </c>
      <c r="G648" s="115" t="s">
        <v>2</v>
      </c>
      <c r="H648" s="134">
        <v>50</v>
      </c>
      <c r="I648" s="132">
        <v>57111.6</v>
      </c>
      <c r="J648" s="104">
        <f t="shared" si="61"/>
        <v>10851</v>
      </c>
      <c r="K648" s="104">
        <f t="shared" si="62"/>
        <v>67962.600000000006</v>
      </c>
      <c r="L648" s="112">
        <f t="shared" si="60"/>
        <v>3398130.0000000005</v>
      </c>
      <c r="M648" s="113"/>
      <c r="N648" s="113">
        <f t="shared" si="63"/>
        <v>0</v>
      </c>
      <c r="O648" s="113">
        <f t="shared" si="64"/>
        <v>0</v>
      </c>
      <c r="P648" s="113">
        <f t="shared" si="65"/>
        <v>0</v>
      </c>
      <c r="Q648" s="88"/>
      <c r="R648" s="88"/>
      <c r="S648" s="88"/>
      <c r="T648" s="88"/>
      <c r="U648" s="88"/>
      <c r="V648" s="88"/>
      <c r="W648" s="88"/>
      <c r="X648" s="88"/>
      <c r="Y648" s="88"/>
      <c r="Z648" s="88"/>
      <c r="AA648" s="88"/>
      <c r="AB648" s="88"/>
    </row>
    <row r="649" spans="1:28" ht="47.25" x14ac:dyDescent="0.25">
      <c r="A649" s="87"/>
      <c r="B649" s="90" t="s">
        <v>1004</v>
      </c>
      <c r="C649" s="90" t="s">
        <v>1850</v>
      </c>
      <c r="D649" s="84" t="s">
        <v>1748</v>
      </c>
      <c r="E649" s="82" t="s">
        <v>1749</v>
      </c>
      <c r="F649" s="114" t="s">
        <v>1005</v>
      </c>
      <c r="G649" s="115" t="s">
        <v>2</v>
      </c>
      <c r="H649" s="134">
        <v>30</v>
      </c>
      <c r="I649" s="132">
        <v>24262.056</v>
      </c>
      <c r="J649" s="104">
        <f t="shared" si="61"/>
        <v>4610</v>
      </c>
      <c r="K649" s="104">
        <f t="shared" si="62"/>
        <v>28872.056</v>
      </c>
      <c r="L649" s="112">
        <f t="shared" si="60"/>
        <v>866161.68</v>
      </c>
      <c r="M649" s="113"/>
      <c r="N649" s="113">
        <f t="shared" si="63"/>
        <v>0</v>
      </c>
      <c r="O649" s="113">
        <f t="shared" si="64"/>
        <v>0</v>
      </c>
      <c r="P649" s="113">
        <f t="shared" si="65"/>
        <v>0</v>
      </c>
      <c r="Q649" s="88"/>
      <c r="R649" s="88"/>
      <c r="S649" s="88"/>
      <c r="T649" s="88"/>
      <c r="U649" s="88"/>
      <c r="V649" s="88"/>
      <c r="W649" s="88"/>
      <c r="X649" s="88"/>
      <c r="Y649" s="88"/>
      <c r="Z649" s="88"/>
      <c r="AA649" s="88"/>
      <c r="AB649" s="88"/>
    </row>
    <row r="650" spans="1:28" ht="47.25" x14ac:dyDescent="0.25">
      <c r="A650" s="87"/>
      <c r="B650" s="90" t="s">
        <v>1006</v>
      </c>
      <c r="C650" s="90" t="s">
        <v>1850</v>
      </c>
      <c r="D650" s="84" t="s">
        <v>1748</v>
      </c>
      <c r="E650" s="82" t="s">
        <v>1749</v>
      </c>
      <c r="F650" s="114" t="s">
        <v>1007</v>
      </c>
      <c r="G650" s="115" t="s">
        <v>2</v>
      </c>
      <c r="H650" s="134">
        <v>30</v>
      </c>
      <c r="I650" s="132">
        <v>100880.052</v>
      </c>
      <c r="J650" s="104">
        <f t="shared" si="61"/>
        <v>19167</v>
      </c>
      <c r="K650" s="104">
        <f t="shared" si="62"/>
        <v>120047.052</v>
      </c>
      <c r="L650" s="112">
        <f t="shared" si="60"/>
        <v>3601411.56</v>
      </c>
      <c r="M650" s="113"/>
      <c r="N650" s="113">
        <f t="shared" si="63"/>
        <v>0</v>
      </c>
      <c r="O650" s="113">
        <f t="shared" si="64"/>
        <v>0</v>
      </c>
      <c r="P650" s="113">
        <f t="shared" si="65"/>
        <v>0</v>
      </c>
      <c r="Q650" s="88"/>
      <c r="R650" s="88"/>
      <c r="S650" s="88"/>
      <c r="T650" s="88"/>
      <c r="U650" s="88"/>
      <c r="V650" s="88"/>
      <c r="W650" s="88"/>
      <c r="X650" s="88"/>
      <c r="Y650" s="88"/>
      <c r="Z650" s="88"/>
      <c r="AA650" s="88"/>
      <c r="AB650" s="88"/>
    </row>
    <row r="651" spans="1:28" ht="47.25" x14ac:dyDescent="0.25">
      <c r="A651" s="87"/>
      <c r="B651" s="90" t="s">
        <v>1008</v>
      </c>
      <c r="C651" s="90" t="s">
        <v>1850</v>
      </c>
      <c r="D651" s="84" t="s">
        <v>1748</v>
      </c>
      <c r="E651" s="82" t="s">
        <v>1749</v>
      </c>
      <c r="F651" s="114" t="s">
        <v>1009</v>
      </c>
      <c r="G651" s="115" t="s">
        <v>2</v>
      </c>
      <c r="H651" s="134">
        <v>20</v>
      </c>
      <c r="I651" s="132">
        <v>134508.19200000001</v>
      </c>
      <c r="J651" s="104">
        <f t="shared" si="61"/>
        <v>25557</v>
      </c>
      <c r="K651" s="104">
        <f t="shared" si="62"/>
        <v>160065.19200000001</v>
      </c>
      <c r="L651" s="112">
        <f t="shared" si="60"/>
        <v>3201303.8400000003</v>
      </c>
      <c r="M651" s="113"/>
      <c r="N651" s="113">
        <f t="shared" si="63"/>
        <v>0</v>
      </c>
      <c r="O651" s="113">
        <f t="shared" si="64"/>
        <v>0</v>
      </c>
      <c r="P651" s="113">
        <f t="shared" si="65"/>
        <v>0</v>
      </c>
      <c r="Q651" s="88"/>
      <c r="R651" s="88"/>
      <c r="S651" s="88"/>
      <c r="T651" s="88"/>
      <c r="U651" s="88"/>
      <c r="V651" s="88"/>
      <c r="W651" s="88"/>
      <c r="X651" s="88"/>
      <c r="Y651" s="88"/>
      <c r="Z651" s="88"/>
      <c r="AA651" s="88"/>
      <c r="AB651" s="88"/>
    </row>
    <row r="652" spans="1:28" ht="47.25" x14ac:dyDescent="0.25">
      <c r="A652" s="87"/>
      <c r="B652" s="90" t="s">
        <v>1010</v>
      </c>
      <c r="C652" s="90" t="s">
        <v>1850</v>
      </c>
      <c r="D652" s="84" t="s">
        <v>1748</v>
      </c>
      <c r="E652" s="82" t="s">
        <v>1749</v>
      </c>
      <c r="F652" s="114" t="s">
        <v>1011</v>
      </c>
      <c r="G652" s="115" t="s">
        <v>2</v>
      </c>
      <c r="H652" s="134">
        <v>50</v>
      </c>
      <c r="I652" s="132">
        <v>106061.592</v>
      </c>
      <c r="J652" s="104">
        <f t="shared" si="61"/>
        <v>20152</v>
      </c>
      <c r="K652" s="104">
        <f t="shared" si="62"/>
        <v>126213.592</v>
      </c>
      <c r="L652" s="112">
        <f t="shared" si="60"/>
        <v>6310679.6000000006</v>
      </c>
      <c r="M652" s="113"/>
      <c r="N652" s="113">
        <f t="shared" si="63"/>
        <v>0</v>
      </c>
      <c r="O652" s="113">
        <f t="shared" si="64"/>
        <v>0</v>
      </c>
      <c r="P652" s="113">
        <f t="shared" si="65"/>
        <v>0</v>
      </c>
      <c r="Q652" s="88"/>
      <c r="R652" s="88"/>
      <c r="S652" s="88"/>
      <c r="T652" s="88"/>
      <c r="U652" s="88"/>
      <c r="V652" s="88"/>
      <c r="W652" s="88"/>
      <c r="X652" s="88"/>
      <c r="Y652" s="88"/>
      <c r="Z652" s="88"/>
      <c r="AA652" s="88"/>
      <c r="AB652" s="88"/>
    </row>
    <row r="653" spans="1:28" ht="47.25" x14ac:dyDescent="0.25">
      <c r="A653" s="87"/>
      <c r="B653" s="90" t="s">
        <v>1012</v>
      </c>
      <c r="C653" s="90" t="s">
        <v>1850</v>
      </c>
      <c r="D653" s="84" t="s">
        <v>1748</v>
      </c>
      <c r="E653" s="82" t="s">
        <v>1749</v>
      </c>
      <c r="F653" s="114" t="s">
        <v>1013</v>
      </c>
      <c r="G653" s="115" t="s">
        <v>2</v>
      </c>
      <c r="H653" s="134">
        <v>12</v>
      </c>
      <c r="I653" s="132">
        <v>30595.655999999999</v>
      </c>
      <c r="J653" s="104">
        <f t="shared" si="61"/>
        <v>5813</v>
      </c>
      <c r="K653" s="104">
        <f t="shared" si="62"/>
        <v>36408.656000000003</v>
      </c>
      <c r="L653" s="112">
        <f t="shared" si="60"/>
        <v>436903.87200000003</v>
      </c>
      <c r="M653" s="113"/>
      <c r="N653" s="113">
        <f t="shared" si="63"/>
        <v>0</v>
      </c>
      <c r="O653" s="113">
        <f t="shared" si="64"/>
        <v>0</v>
      </c>
      <c r="P653" s="113">
        <f t="shared" si="65"/>
        <v>0</v>
      </c>
      <c r="Q653" s="88"/>
      <c r="R653" s="88"/>
      <c r="S653" s="88"/>
      <c r="T653" s="88"/>
      <c r="U653" s="88"/>
      <c r="V653" s="88"/>
      <c r="W653" s="88"/>
      <c r="X653" s="88"/>
      <c r="Y653" s="88"/>
      <c r="Z653" s="88"/>
      <c r="AA653" s="88"/>
      <c r="AB653" s="88"/>
    </row>
    <row r="654" spans="1:28" ht="47.25" x14ac:dyDescent="0.25">
      <c r="A654" s="87"/>
      <c r="B654" s="90" t="s">
        <v>1014</v>
      </c>
      <c r="C654" s="90" t="s">
        <v>1850</v>
      </c>
      <c r="D654" s="84" t="s">
        <v>1748</v>
      </c>
      <c r="E654" s="82" t="s">
        <v>1749</v>
      </c>
      <c r="F654" s="114" t="s">
        <v>1015</v>
      </c>
      <c r="G654" s="115" t="s">
        <v>2</v>
      </c>
      <c r="H654" s="134">
        <v>30</v>
      </c>
      <c r="I654" s="132">
        <v>121312.46400000001</v>
      </c>
      <c r="J654" s="104">
        <f t="shared" si="61"/>
        <v>23049</v>
      </c>
      <c r="K654" s="104">
        <f t="shared" si="62"/>
        <v>144361.46400000001</v>
      </c>
      <c r="L654" s="112">
        <f t="shared" si="60"/>
        <v>4330843.92</v>
      </c>
      <c r="M654" s="113"/>
      <c r="N654" s="113">
        <f t="shared" si="63"/>
        <v>0</v>
      </c>
      <c r="O654" s="113">
        <f t="shared" si="64"/>
        <v>0</v>
      </c>
      <c r="P654" s="113">
        <f t="shared" si="65"/>
        <v>0</v>
      </c>
      <c r="Q654" s="88"/>
      <c r="R654" s="88"/>
      <c r="S654" s="88"/>
      <c r="T654" s="88"/>
      <c r="U654" s="88"/>
      <c r="V654" s="88"/>
      <c r="W654" s="88"/>
      <c r="X654" s="88"/>
      <c r="Y654" s="88"/>
      <c r="Z654" s="88"/>
      <c r="AA654" s="88"/>
      <c r="AB654" s="88"/>
    </row>
    <row r="655" spans="1:28" ht="47.25" x14ac:dyDescent="0.25">
      <c r="A655" s="87"/>
      <c r="B655" s="90" t="s">
        <v>1016</v>
      </c>
      <c r="C655" s="90" t="s">
        <v>1850</v>
      </c>
      <c r="D655" s="84" t="s">
        <v>1748</v>
      </c>
      <c r="E655" s="82" t="s">
        <v>1749</v>
      </c>
      <c r="F655" s="114" t="s">
        <v>1017</v>
      </c>
      <c r="G655" s="115" t="s">
        <v>2</v>
      </c>
      <c r="H655" s="134">
        <v>30</v>
      </c>
      <c r="I655" s="132">
        <v>171858.96</v>
      </c>
      <c r="J655" s="104">
        <f t="shared" si="61"/>
        <v>32653</v>
      </c>
      <c r="K655" s="104">
        <f t="shared" si="62"/>
        <v>204511.96</v>
      </c>
      <c r="L655" s="112">
        <f t="shared" si="60"/>
        <v>6135358.7999999998</v>
      </c>
      <c r="M655" s="113"/>
      <c r="N655" s="113">
        <f t="shared" si="63"/>
        <v>0</v>
      </c>
      <c r="O655" s="113">
        <f t="shared" si="64"/>
        <v>0</v>
      </c>
      <c r="P655" s="113">
        <f t="shared" si="65"/>
        <v>0</v>
      </c>
      <c r="Q655" s="88"/>
      <c r="R655" s="88"/>
      <c r="S655" s="88"/>
      <c r="T655" s="88"/>
      <c r="U655" s="88"/>
      <c r="V655" s="88"/>
      <c r="W655" s="88"/>
      <c r="X655" s="88"/>
      <c r="Y655" s="88"/>
      <c r="Z655" s="88"/>
      <c r="AA655" s="88"/>
      <c r="AB655" s="88"/>
    </row>
    <row r="656" spans="1:28" ht="47.25" x14ac:dyDescent="0.25">
      <c r="A656" s="87"/>
      <c r="B656" s="90" t="s">
        <v>1018</v>
      </c>
      <c r="C656" s="90" t="s">
        <v>1850</v>
      </c>
      <c r="D656" s="84" t="s">
        <v>1748</v>
      </c>
      <c r="E656" s="82" t="s">
        <v>1749</v>
      </c>
      <c r="F656" s="114" t="s">
        <v>1019</v>
      </c>
      <c r="G656" s="115" t="s">
        <v>2</v>
      </c>
      <c r="H656" s="134">
        <v>50</v>
      </c>
      <c r="I656" s="132">
        <v>84918.288</v>
      </c>
      <c r="J656" s="104">
        <f t="shared" si="61"/>
        <v>16134</v>
      </c>
      <c r="K656" s="104">
        <f t="shared" si="62"/>
        <v>101052.288</v>
      </c>
      <c r="L656" s="112">
        <f t="shared" si="60"/>
        <v>5052614.4000000004</v>
      </c>
      <c r="M656" s="113"/>
      <c r="N656" s="113">
        <f t="shared" si="63"/>
        <v>0</v>
      </c>
      <c r="O656" s="113">
        <f t="shared" si="64"/>
        <v>0</v>
      </c>
      <c r="P656" s="113">
        <f t="shared" si="65"/>
        <v>0</v>
      </c>
      <c r="Q656" s="88"/>
      <c r="R656" s="88"/>
      <c r="S656" s="88"/>
      <c r="T656" s="88"/>
      <c r="U656" s="88"/>
      <c r="V656" s="88"/>
      <c r="W656" s="88"/>
      <c r="X656" s="88"/>
      <c r="Y656" s="88"/>
      <c r="Z656" s="88"/>
      <c r="AA656" s="88"/>
      <c r="AB656" s="88"/>
    </row>
    <row r="657" spans="1:28" ht="47.25" x14ac:dyDescent="0.25">
      <c r="A657" s="87"/>
      <c r="B657" s="90" t="s">
        <v>1020</v>
      </c>
      <c r="C657" s="90" t="s">
        <v>1850</v>
      </c>
      <c r="D657" s="84" t="s">
        <v>1748</v>
      </c>
      <c r="E657" s="82" t="s">
        <v>1749</v>
      </c>
      <c r="F657" s="114" t="s">
        <v>1021</v>
      </c>
      <c r="G657" s="115" t="s">
        <v>2</v>
      </c>
      <c r="H657" s="134">
        <v>50</v>
      </c>
      <c r="I657" s="132">
        <v>40437.851999999999</v>
      </c>
      <c r="J657" s="104">
        <f t="shared" si="61"/>
        <v>7683</v>
      </c>
      <c r="K657" s="104">
        <f t="shared" si="62"/>
        <v>48120.851999999999</v>
      </c>
      <c r="L657" s="112">
        <f t="shared" si="60"/>
        <v>2406042.6</v>
      </c>
      <c r="M657" s="113"/>
      <c r="N657" s="113">
        <f t="shared" si="63"/>
        <v>0</v>
      </c>
      <c r="O657" s="113">
        <f t="shared" si="64"/>
        <v>0</v>
      </c>
      <c r="P657" s="113">
        <f t="shared" si="65"/>
        <v>0</v>
      </c>
      <c r="Q657" s="88"/>
      <c r="R657" s="88"/>
      <c r="S657" s="88"/>
      <c r="T657" s="88"/>
      <c r="U657" s="88"/>
      <c r="V657" s="88"/>
      <c r="W657" s="88"/>
      <c r="X657" s="88"/>
      <c r="Y657" s="88"/>
      <c r="Z657" s="88"/>
      <c r="AA657" s="88"/>
      <c r="AB657" s="88"/>
    </row>
    <row r="658" spans="1:28" ht="47.25" x14ac:dyDescent="0.25">
      <c r="A658" s="87"/>
      <c r="B658" s="90" t="s">
        <v>1022</v>
      </c>
      <c r="C658" s="90" t="s">
        <v>1850</v>
      </c>
      <c r="D658" s="84" t="s">
        <v>1748</v>
      </c>
      <c r="E658" s="82" t="s">
        <v>1749</v>
      </c>
      <c r="F658" s="114" t="s">
        <v>1023</v>
      </c>
      <c r="G658" s="115" t="s">
        <v>2</v>
      </c>
      <c r="H658" s="134">
        <v>50</v>
      </c>
      <c r="I658" s="132">
        <v>56612.555999999997</v>
      </c>
      <c r="J658" s="104">
        <f t="shared" si="61"/>
        <v>10756</v>
      </c>
      <c r="K658" s="104">
        <f t="shared" si="62"/>
        <v>67368.555999999997</v>
      </c>
      <c r="L658" s="112">
        <f t="shared" si="60"/>
        <v>3368427.8</v>
      </c>
      <c r="M658" s="113"/>
      <c r="N658" s="113">
        <f t="shared" si="63"/>
        <v>0</v>
      </c>
      <c r="O658" s="113">
        <f t="shared" si="64"/>
        <v>0</v>
      </c>
      <c r="P658" s="113">
        <f t="shared" si="65"/>
        <v>0</v>
      </c>
      <c r="Q658" s="88"/>
      <c r="R658" s="88"/>
      <c r="S658" s="88"/>
      <c r="T658" s="88"/>
      <c r="U658" s="88"/>
      <c r="V658" s="88"/>
      <c r="W658" s="88"/>
      <c r="X658" s="88"/>
      <c r="Y658" s="88"/>
      <c r="Z658" s="88"/>
      <c r="AA658" s="88"/>
      <c r="AB658" s="88"/>
    </row>
    <row r="659" spans="1:28" ht="47.25" x14ac:dyDescent="0.25">
      <c r="A659" s="87"/>
      <c r="B659" s="90" t="s">
        <v>1024</v>
      </c>
      <c r="C659" s="90" t="s">
        <v>1850</v>
      </c>
      <c r="D659" s="84" t="s">
        <v>1748</v>
      </c>
      <c r="E659" s="82" t="s">
        <v>1749</v>
      </c>
      <c r="F659" s="114" t="s">
        <v>1025</v>
      </c>
      <c r="G659" s="115" t="s">
        <v>2</v>
      </c>
      <c r="H659" s="134">
        <v>10</v>
      </c>
      <c r="I659" s="132">
        <v>387536.60399999999</v>
      </c>
      <c r="J659" s="104">
        <f t="shared" si="61"/>
        <v>73632</v>
      </c>
      <c r="K659" s="104">
        <f t="shared" si="62"/>
        <v>461168.60399999999</v>
      </c>
      <c r="L659" s="112">
        <f t="shared" si="60"/>
        <v>4611686.04</v>
      </c>
      <c r="M659" s="113"/>
      <c r="N659" s="113">
        <f t="shared" si="63"/>
        <v>0</v>
      </c>
      <c r="O659" s="113">
        <f t="shared" si="64"/>
        <v>0</v>
      </c>
      <c r="P659" s="113">
        <f t="shared" si="65"/>
        <v>0</v>
      </c>
      <c r="Q659" s="88"/>
      <c r="R659" s="88"/>
      <c r="S659" s="88"/>
      <c r="T659" s="88"/>
      <c r="U659" s="88"/>
      <c r="V659" s="88"/>
      <c r="W659" s="88"/>
      <c r="X659" s="88"/>
      <c r="Y659" s="88"/>
      <c r="Z659" s="88"/>
      <c r="AA659" s="88"/>
      <c r="AB659" s="88"/>
    </row>
    <row r="660" spans="1:28" ht="47.25" x14ac:dyDescent="0.25">
      <c r="A660" s="87"/>
      <c r="B660" s="90" t="s">
        <v>1026</v>
      </c>
      <c r="C660" s="90" t="s">
        <v>1850</v>
      </c>
      <c r="D660" s="84" t="s">
        <v>1748</v>
      </c>
      <c r="E660" s="82" t="s">
        <v>1749</v>
      </c>
      <c r="F660" s="114" t="s">
        <v>1027</v>
      </c>
      <c r="G660" s="115" t="s">
        <v>2</v>
      </c>
      <c r="H660" s="134">
        <v>10</v>
      </c>
      <c r="I660" s="132">
        <v>269016.38400000002</v>
      </c>
      <c r="J660" s="104">
        <f t="shared" si="61"/>
        <v>51113</v>
      </c>
      <c r="K660" s="104">
        <f t="shared" si="62"/>
        <v>320129.38400000002</v>
      </c>
      <c r="L660" s="112">
        <f t="shared" si="60"/>
        <v>3201293.8400000003</v>
      </c>
      <c r="M660" s="113"/>
      <c r="N660" s="113">
        <f t="shared" si="63"/>
        <v>0</v>
      </c>
      <c r="O660" s="113">
        <f t="shared" si="64"/>
        <v>0</v>
      </c>
      <c r="P660" s="113">
        <f t="shared" si="65"/>
        <v>0</v>
      </c>
      <c r="Q660" s="88"/>
      <c r="R660" s="88"/>
      <c r="S660" s="88"/>
      <c r="T660" s="88"/>
      <c r="U660" s="88"/>
      <c r="V660" s="88"/>
      <c r="W660" s="88"/>
      <c r="X660" s="88"/>
      <c r="Y660" s="88"/>
      <c r="Z660" s="88"/>
      <c r="AA660" s="88"/>
      <c r="AB660" s="88"/>
    </row>
    <row r="661" spans="1:28" ht="47.25" x14ac:dyDescent="0.25">
      <c r="A661" s="87"/>
      <c r="B661" s="90" t="s">
        <v>1028</v>
      </c>
      <c r="C661" s="90" t="s">
        <v>1850</v>
      </c>
      <c r="D661" s="84" t="s">
        <v>1748</v>
      </c>
      <c r="E661" s="82" t="s">
        <v>1749</v>
      </c>
      <c r="F661" s="114" t="s">
        <v>1029</v>
      </c>
      <c r="G661" s="115" t="s">
        <v>2</v>
      </c>
      <c r="H661" s="134">
        <v>20</v>
      </c>
      <c r="I661" s="132">
        <v>36991.5</v>
      </c>
      <c r="J661" s="104">
        <f t="shared" si="61"/>
        <v>7028</v>
      </c>
      <c r="K661" s="104">
        <f t="shared" si="62"/>
        <v>44019.5</v>
      </c>
      <c r="L661" s="112">
        <f t="shared" si="60"/>
        <v>880390</v>
      </c>
      <c r="M661" s="113"/>
      <c r="N661" s="113">
        <f t="shared" si="63"/>
        <v>0</v>
      </c>
      <c r="O661" s="113">
        <f t="shared" si="64"/>
        <v>0</v>
      </c>
      <c r="P661" s="113">
        <f t="shared" si="65"/>
        <v>0</v>
      </c>
      <c r="Q661" s="88"/>
      <c r="R661" s="88"/>
      <c r="S661" s="88"/>
      <c r="T661" s="88"/>
      <c r="U661" s="88"/>
      <c r="V661" s="88"/>
      <c r="W661" s="88"/>
      <c r="X661" s="88"/>
      <c r="Y661" s="88"/>
      <c r="Z661" s="88"/>
      <c r="AA661" s="88"/>
      <c r="AB661" s="88"/>
    </row>
    <row r="662" spans="1:28" ht="47.25" x14ac:dyDescent="0.25">
      <c r="A662" s="87"/>
      <c r="B662" s="90" t="s">
        <v>1030</v>
      </c>
      <c r="C662" s="90" t="s">
        <v>1850</v>
      </c>
      <c r="D662" s="84" t="s">
        <v>1748</v>
      </c>
      <c r="E662" s="82" t="s">
        <v>1749</v>
      </c>
      <c r="F662" s="114" t="s">
        <v>1031</v>
      </c>
      <c r="G662" s="115" t="s">
        <v>2</v>
      </c>
      <c r="H662" s="134">
        <v>10</v>
      </c>
      <c r="I662" s="132">
        <v>220579.63200000001</v>
      </c>
      <c r="J662" s="104">
        <f t="shared" si="61"/>
        <v>41910</v>
      </c>
      <c r="K662" s="104">
        <f t="shared" si="62"/>
        <v>262489.63199999998</v>
      </c>
      <c r="L662" s="112">
        <f t="shared" si="60"/>
        <v>2624896.3199999998</v>
      </c>
      <c r="M662" s="113"/>
      <c r="N662" s="113">
        <f t="shared" si="63"/>
        <v>0</v>
      </c>
      <c r="O662" s="113">
        <f t="shared" si="64"/>
        <v>0</v>
      </c>
      <c r="P662" s="113">
        <f t="shared" si="65"/>
        <v>0</v>
      </c>
      <c r="Q662" s="88"/>
      <c r="R662" s="88"/>
      <c r="S662" s="88"/>
      <c r="T662" s="88"/>
      <c r="U662" s="88"/>
      <c r="V662" s="88"/>
      <c r="W662" s="88"/>
      <c r="X662" s="88"/>
      <c r="Y662" s="88"/>
      <c r="Z662" s="88"/>
      <c r="AA662" s="88"/>
      <c r="AB662" s="88"/>
    </row>
    <row r="663" spans="1:28" ht="47.25" x14ac:dyDescent="0.25">
      <c r="A663" s="87"/>
      <c r="B663" s="90" t="s">
        <v>1032</v>
      </c>
      <c r="C663" s="90" t="s">
        <v>1850</v>
      </c>
      <c r="D663" s="84" t="s">
        <v>1748</v>
      </c>
      <c r="E663" s="82" t="s">
        <v>1749</v>
      </c>
      <c r="F663" s="114" t="s">
        <v>1033</v>
      </c>
      <c r="G663" s="115" t="s">
        <v>2</v>
      </c>
      <c r="H663" s="134">
        <v>20</v>
      </c>
      <c r="I663" s="132">
        <v>14152.32</v>
      </c>
      <c r="J663" s="104">
        <f t="shared" si="61"/>
        <v>2689</v>
      </c>
      <c r="K663" s="104">
        <f t="shared" si="62"/>
        <v>16841.32</v>
      </c>
      <c r="L663" s="112">
        <f t="shared" si="60"/>
        <v>336826.4</v>
      </c>
      <c r="M663" s="113"/>
      <c r="N663" s="113">
        <f t="shared" si="63"/>
        <v>0</v>
      </c>
      <c r="O663" s="113">
        <f t="shared" si="64"/>
        <v>0</v>
      </c>
      <c r="P663" s="113">
        <f t="shared" si="65"/>
        <v>0</v>
      </c>
      <c r="Q663" s="88"/>
      <c r="R663" s="88"/>
      <c r="S663" s="88"/>
      <c r="T663" s="88"/>
      <c r="U663" s="88"/>
      <c r="V663" s="88"/>
      <c r="W663" s="88"/>
      <c r="X663" s="88"/>
      <c r="Y663" s="88"/>
      <c r="Z663" s="88"/>
      <c r="AA663" s="88"/>
      <c r="AB663" s="88"/>
    </row>
    <row r="664" spans="1:28" ht="47.25" x14ac:dyDescent="0.25">
      <c r="A664" s="87"/>
      <c r="B664" s="90" t="s">
        <v>1034</v>
      </c>
      <c r="C664" s="90" t="s">
        <v>1850</v>
      </c>
      <c r="D664" s="84" t="s">
        <v>1748</v>
      </c>
      <c r="E664" s="82" t="s">
        <v>1749</v>
      </c>
      <c r="F664" s="114" t="s">
        <v>1035</v>
      </c>
      <c r="G664" s="115" t="s">
        <v>2</v>
      </c>
      <c r="H664" s="134">
        <v>10</v>
      </c>
      <c r="I664" s="132">
        <v>84918.288</v>
      </c>
      <c r="J664" s="104">
        <f t="shared" si="61"/>
        <v>16134</v>
      </c>
      <c r="K664" s="104">
        <f t="shared" si="62"/>
        <v>101052.288</v>
      </c>
      <c r="L664" s="112">
        <f t="shared" si="60"/>
        <v>1010522.88</v>
      </c>
      <c r="M664" s="113"/>
      <c r="N664" s="113">
        <f t="shared" si="63"/>
        <v>0</v>
      </c>
      <c r="O664" s="113">
        <f t="shared" si="64"/>
        <v>0</v>
      </c>
      <c r="P664" s="113">
        <f t="shared" si="65"/>
        <v>0</v>
      </c>
      <c r="Q664" s="88"/>
      <c r="R664" s="88"/>
      <c r="S664" s="88"/>
      <c r="T664" s="88"/>
      <c r="U664" s="88"/>
      <c r="V664" s="88"/>
      <c r="W664" s="88"/>
      <c r="X664" s="88"/>
      <c r="Y664" s="88"/>
      <c r="Z664" s="88"/>
      <c r="AA664" s="88"/>
      <c r="AB664" s="88"/>
    </row>
    <row r="665" spans="1:28" ht="47.25" x14ac:dyDescent="0.25">
      <c r="A665" s="87"/>
      <c r="B665" s="90" t="s">
        <v>1036</v>
      </c>
      <c r="C665" s="90" t="s">
        <v>1850</v>
      </c>
      <c r="D665" s="84" t="s">
        <v>1748</v>
      </c>
      <c r="E665" s="82" t="s">
        <v>1749</v>
      </c>
      <c r="F665" s="114" t="s">
        <v>1037</v>
      </c>
      <c r="G665" s="115" t="s">
        <v>2</v>
      </c>
      <c r="H665" s="134">
        <v>90</v>
      </c>
      <c r="I665" s="132">
        <v>34370.699999999997</v>
      </c>
      <c r="J665" s="104">
        <f t="shared" si="61"/>
        <v>6530</v>
      </c>
      <c r="K665" s="104">
        <f t="shared" si="62"/>
        <v>40900.699999999997</v>
      </c>
      <c r="L665" s="112">
        <f t="shared" si="60"/>
        <v>3681062.9999999995</v>
      </c>
      <c r="M665" s="113"/>
      <c r="N665" s="113">
        <f t="shared" si="63"/>
        <v>0</v>
      </c>
      <c r="O665" s="113">
        <f t="shared" si="64"/>
        <v>0</v>
      </c>
      <c r="P665" s="113">
        <f t="shared" si="65"/>
        <v>0</v>
      </c>
      <c r="Q665" s="88"/>
      <c r="R665" s="88"/>
      <c r="S665" s="88"/>
      <c r="T665" s="88"/>
      <c r="U665" s="88"/>
      <c r="V665" s="88"/>
      <c r="W665" s="88"/>
      <c r="X665" s="88"/>
      <c r="Y665" s="88"/>
      <c r="Z665" s="88"/>
      <c r="AA665" s="88"/>
      <c r="AB665" s="88"/>
    </row>
    <row r="666" spans="1:28" ht="47.25" x14ac:dyDescent="0.25">
      <c r="A666" s="87"/>
      <c r="B666" s="90" t="s">
        <v>1038</v>
      </c>
      <c r="C666" s="90" t="s">
        <v>1850</v>
      </c>
      <c r="D666" s="84" t="s">
        <v>1748</v>
      </c>
      <c r="E666" s="82" t="s">
        <v>1749</v>
      </c>
      <c r="F666" s="114" t="s">
        <v>1039</v>
      </c>
      <c r="G666" s="115" t="s">
        <v>2</v>
      </c>
      <c r="H666" s="134">
        <v>50</v>
      </c>
      <c r="I666" s="132">
        <v>161750.31599999999</v>
      </c>
      <c r="J666" s="104">
        <f t="shared" si="61"/>
        <v>30733</v>
      </c>
      <c r="K666" s="104">
        <f t="shared" si="62"/>
        <v>192483.31599999999</v>
      </c>
      <c r="L666" s="112">
        <f t="shared" si="60"/>
        <v>9624165.7999999989</v>
      </c>
      <c r="M666" s="113"/>
      <c r="N666" s="113">
        <f t="shared" si="63"/>
        <v>0</v>
      </c>
      <c r="O666" s="113">
        <f t="shared" si="64"/>
        <v>0</v>
      </c>
      <c r="P666" s="113">
        <f t="shared" si="65"/>
        <v>0</v>
      </c>
      <c r="Q666" s="88"/>
      <c r="R666" s="88"/>
      <c r="S666" s="88"/>
      <c r="T666" s="88"/>
      <c r="U666" s="88"/>
      <c r="V666" s="88"/>
      <c r="W666" s="88"/>
      <c r="X666" s="88"/>
      <c r="Y666" s="88"/>
      <c r="Z666" s="88"/>
      <c r="AA666" s="88"/>
      <c r="AB666" s="88"/>
    </row>
    <row r="667" spans="1:28" ht="47.25" x14ac:dyDescent="0.25">
      <c r="A667" s="87"/>
      <c r="B667" s="90" t="s">
        <v>1040</v>
      </c>
      <c r="C667" s="90" t="s">
        <v>1850</v>
      </c>
      <c r="D667" s="84" t="s">
        <v>1748</v>
      </c>
      <c r="E667" s="82" t="s">
        <v>1749</v>
      </c>
      <c r="F667" s="114" t="s">
        <v>1041</v>
      </c>
      <c r="G667" s="115" t="s">
        <v>2</v>
      </c>
      <c r="H667" s="134">
        <v>29</v>
      </c>
      <c r="I667" s="132">
        <v>448725.73200000002</v>
      </c>
      <c r="J667" s="104">
        <f t="shared" si="61"/>
        <v>85258</v>
      </c>
      <c r="K667" s="104">
        <f t="shared" si="62"/>
        <v>533983.73200000008</v>
      </c>
      <c r="L667" s="112">
        <f t="shared" si="60"/>
        <v>15485528.228000002</v>
      </c>
      <c r="M667" s="113"/>
      <c r="N667" s="113">
        <f t="shared" si="63"/>
        <v>0</v>
      </c>
      <c r="O667" s="113">
        <f t="shared" si="64"/>
        <v>0</v>
      </c>
      <c r="P667" s="113">
        <f t="shared" si="65"/>
        <v>0</v>
      </c>
      <c r="Q667" s="88"/>
      <c r="R667" s="88"/>
      <c r="S667" s="88"/>
      <c r="T667" s="88"/>
      <c r="U667" s="88"/>
      <c r="V667" s="88"/>
      <c r="W667" s="88"/>
      <c r="X667" s="88"/>
      <c r="Y667" s="88"/>
      <c r="Z667" s="88"/>
      <c r="AA667" s="88"/>
      <c r="AB667" s="88"/>
    </row>
    <row r="668" spans="1:28" ht="47.25" x14ac:dyDescent="0.25">
      <c r="A668" s="87"/>
      <c r="B668" s="90" t="s">
        <v>1042</v>
      </c>
      <c r="C668" s="90" t="s">
        <v>1850</v>
      </c>
      <c r="D668" s="84" t="s">
        <v>1748</v>
      </c>
      <c r="E668" s="82" t="s">
        <v>1749</v>
      </c>
      <c r="F668" s="114" t="s">
        <v>1043</v>
      </c>
      <c r="G668" s="115" t="s">
        <v>2</v>
      </c>
      <c r="H668" s="134">
        <v>8</v>
      </c>
      <c r="I668" s="132">
        <v>134508.19200000001</v>
      </c>
      <c r="J668" s="104">
        <f t="shared" si="61"/>
        <v>25557</v>
      </c>
      <c r="K668" s="104">
        <f t="shared" si="62"/>
        <v>160065.19200000001</v>
      </c>
      <c r="L668" s="112">
        <f t="shared" si="60"/>
        <v>1280521.5360000001</v>
      </c>
      <c r="M668" s="113"/>
      <c r="N668" s="113">
        <f t="shared" si="63"/>
        <v>0</v>
      </c>
      <c r="O668" s="113">
        <f t="shared" si="64"/>
        <v>0</v>
      </c>
      <c r="P668" s="113">
        <f t="shared" si="65"/>
        <v>0</v>
      </c>
      <c r="Q668" s="88"/>
      <c r="R668" s="88"/>
      <c r="S668" s="88"/>
      <c r="T668" s="88"/>
      <c r="U668" s="88"/>
      <c r="V668" s="88"/>
      <c r="W668" s="88"/>
      <c r="X668" s="88"/>
      <c r="Y668" s="88"/>
      <c r="Z668" s="88"/>
      <c r="AA668" s="88"/>
      <c r="AB668" s="88"/>
    </row>
    <row r="669" spans="1:28" ht="47.25" x14ac:dyDescent="0.25">
      <c r="A669" s="87"/>
      <c r="B669" s="90" t="s">
        <v>1044</v>
      </c>
      <c r="C669" s="90" t="s">
        <v>1850</v>
      </c>
      <c r="D669" s="84" t="s">
        <v>1748</v>
      </c>
      <c r="E669" s="82" t="s">
        <v>1749</v>
      </c>
      <c r="F669" s="114" t="s">
        <v>1045</v>
      </c>
      <c r="G669" s="115" t="s">
        <v>2</v>
      </c>
      <c r="H669" s="134">
        <v>40</v>
      </c>
      <c r="I669" s="132">
        <v>150002.57999999999</v>
      </c>
      <c r="J669" s="104">
        <f t="shared" si="61"/>
        <v>28500</v>
      </c>
      <c r="K669" s="104">
        <f t="shared" si="62"/>
        <v>178502.58</v>
      </c>
      <c r="L669" s="112">
        <f t="shared" si="60"/>
        <v>7140103.1999999993</v>
      </c>
      <c r="M669" s="113"/>
      <c r="N669" s="113">
        <f t="shared" si="63"/>
        <v>0</v>
      </c>
      <c r="O669" s="113">
        <f t="shared" si="64"/>
        <v>0</v>
      </c>
      <c r="P669" s="113">
        <f t="shared" si="65"/>
        <v>0</v>
      </c>
      <c r="Q669" s="88"/>
      <c r="R669" s="88"/>
      <c r="S669" s="88"/>
      <c r="T669" s="88"/>
      <c r="U669" s="88"/>
      <c r="V669" s="88"/>
      <c r="W669" s="88"/>
      <c r="X669" s="88"/>
      <c r="Y669" s="88"/>
      <c r="Z669" s="88"/>
      <c r="AA669" s="88"/>
      <c r="AB669" s="88"/>
    </row>
    <row r="670" spans="1:28" ht="47.25" x14ac:dyDescent="0.25">
      <c r="A670" s="87"/>
      <c r="B670" s="90" t="s">
        <v>1046</v>
      </c>
      <c r="C670" s="90" t="s">
        <v>1850</v>
      </c>
      <c r="D670" s="84" t="s">
        <v>1748</v>
      </c>
      <c r="E670" s="82" t="s">
        <v>1749</v>
      </c>
      <c r="F670" s="114" t="s">
        <v>1047</v>
      </c>
      <c r="G670" s="115" t="s">
        <v>2</v>
      </c>
      <c r="H670" s="134">
        <v>6</v>
      </c>
      <c r="I670" s="132">
        <v>161134.42800000001</v>
      </c>
      <c r="J670" s="104">
        <f t="shared" si="61"/>
        <v>30616</v>
      </c>
      <c r="K670" s="104">
        <f t="shared" si="62"/>
        <v>191750.42800000001</v>
      </c>
      <c r="L670" s="112">
        <f t="shared" si="60"/>
        <v>1150502.568</v>
      </c>
      <c r="M670" s="113"/>
      <c r="N670" s="113">
        <f t="shared" si="63"/>
        <v>0</v>
      </c>
      <c r="O670" s="113">
        <f t="shared" si="64"/>
        <v>0</v>
      </c>
      <c r="P670" s="113">
        <f t="shared" si="65"/>
        <v>0</v>
      </c>
      <c r="Q670" s="88"/>
      <c r="R670" s="88"/>
      <c r="S670" s="88"/>
      <c r="T670" s="88"/>
      <c r="U670" s="88"/>
      <c r="V670" s="88"/>
      <c r="W670" s="88"/>
      <c r="X670" s="88"/>
      <c r="Y670" s="88"/>
      <c r="Z670" s="88"/>
      <c r="AA670" s="88"/>
      <c r="AB670" s="88"/>
    </row>
    <row r="671" spans="1:28" ht="47.25" x14ac:dyDescent="0.25">
      <c r="A671" s="87"/>
      <c r="B671" s="90" t="s">
        <v>1048</v>
      </c>
      <c r="C671" s="90" t="s">
        <v>1850</v>
      </c>
      <c r="D671" s="84" t="s">
        <v>1748</v>
      </c>
      <c r="E671" s="82" t="s">
        <v>1749</v>
      </c>
      <c r="F671" s="114" t="s">
        <v>1049</v>
      </c>
      <c r="G671" s="115" t="s">
        <v>2</v>
      </c>
      <c r="H671" s="134">
        <v>20</v>
      </c>
      <c r="I671" s="132">
        <v>183569.568</v>
      </c>
      <c r="J671" s="104">
        <f t="shared" si="61"/>
        <v>34878</v>
      </c>
      <c r="K671" s="104">
        <f t="shared" si="62"/>
        <v>218447.568</v>
      </c>
      <c r="L671" s="112">
        <f t="shared" si="60"/>
        <v>4368951.3600000003</v>
      </c>
      <c r="M671" s="113"/>
      <c r="N671" s="113">
        <f t="shared" si="63"/>
        <v>0</v>
      </c>
      <c r="O671" s="113">
        <f t="shared" si="64"/>
        <v>0</v>
      </c>
      <c r="P671" s="113">
        <f t="shared" si="65"/>
        <v>0</v>
      </c>
      <c r="Q671" s="88"/>
      <c r="R671" s="88"/>
      <c r="S671" s="88"/>
      <c r="T671" s="88"/>
      <c r="U671" s="88"/>
      <c r="V671" s="88"/>
      <c r="W671" s="88"/>
      <c r="X671" s="88"/>
      <c r="Y671" s="88"/>
      <c r="Z671" s="88"/>
      <c r="AA671" s="88"/>
      <c r="AB671" s="88"/>
    </row>
    <row r="672" spans="1:28" ht="47.25" x14ac:dyDescent="0.25">
      <c r="A672" s="87"/>
      <c r="B672" s="90" t="s">
        <v>1050</v>
      </c>
      <c r="C672" s="90" t="s">
        <v>1850</v>
      </c>
      <c r="D672" s="84" t="s">
        <v>1748</v>
      </c>
      <c r="E672" s="82" t="s">
        <v>1749</v>
      </c>
      <c r="F672" s="114" t="s">
        <v>1051</v>
      </c>
      <c r="G672" s="115" t="s">
        <v>2</v>
      </c>
      <c r="H672" s="134">
        <v>12</v>
      </c>
      <c r="I672" s="132">
        <v>42056.195999999996</v>
      </c>
      <c r="J672" s="104">
        <f t="shared" si="61"/>
        <v>7991</v>
      </c>
      <c r="K672" s="104">
        <f t="shared" si="62"/>
        <v>50047.195999999996</v>
      </c>
      <c r="L672" s="112">
        <f t="shared" si="60"/>
        <v>600566.35199999996</v>
      </c>
      <c r="M672" s="113"/>
      <c r="N672" s="113">
        <f t="shared" si="63"/>
        <v>0</v>
      </c>
      <c r="O672" s="113">
        <f t="shared" si="64"/>
        <v>0</v>
      </c>
      <c r="P672" s="113">
        <f t="shared" si="65"/>
        <v>0</v>
      </c>
      <c r="Q672" s="88"/>
      <c r="R672" s="88"/>
      <c r="S672" s="88"/>
      <c r="T672" s="88"/>
      <c r="U672" s="88"/>
      <c r="V672" s="88"/>
      <c r="W672" s="88"/>
      <c r="X672" s="88"/>
      <c r="Y672" s="88"/>
      <c r="Z672" s="88"/>
      <c r="AA672" s="88"/>
      <c r="AB672" s="88"/>
    </row>
    <row r="673" spans="1:28" ht="47.25" x14ac:dyDescent="0.25">
      <c r="A673" s="87"/>
      <c r="B673" s="90" t="s">
        <v>1052</v>
      </c>
      <c r="C673" s="90" t="s">
        <v>1850</v>
      </c>
      <c r="D673" s="84" t="s">
        <v>1748</v>
      </c>
      <c r="E673" s="82" t="s">
        <v>1749</v>
      </c>
      <c r="F673" s="114" t="s">
        <v>1053</v>
      </c>
      <c r="G673" s="115" t="s">
        <v>8</v>
      </c>
      <c r="H673" s="134">
        <v>2</v>
      </c>
      <c r="I673" s="132">
        <v>132578.628</v>
      </c>
      <c r="J673" s="104">
        <f t="shared" si="61"/>
        <v>25190</v>
      </c>
      <c r="K673" s="104">
        <f t="shared" si="62"/>
        <v>157768.628</v>
      </c>
      <c r="L673" s="112">
        <f t="shared" si="60"/>
        <v>315537.25599999999</v>
      </c>
      <c r="M673" s="113"/>
      <c r="N673" s="113">
        <f t="shared" si="63"/>
        <v>0</v>
      </c>
      <c r="O673" s="113">
        <f t="shared" si="64"/>
        <v>0</v>
      </c>
      <c r="P673" s="113">
        <f t="shared" si="65"/>
        <v>0</v>
      </c>
      <c r="Q673" s="88"/>
      <c r="R673" s="88"/>
      <c r="S673" s="88"/>
      <c r="T673" s="88"/>
      <c r="U673" s="88"/>
      <c r="V673" s="88"/>
      <c r="W673" s="88"/>
      <c r="X673" s="88"/>
      <c r="Y673" s="88"/>
      <c r="Z673" s="88"/>
      <c r="AA673" s="88"/>
      <c r="AB673" s="88"/>
    </row>
    <row r="674" spans="1:28" ht="47.25" x14ac:dyDescent="0.25">
      <c r="A674" s="87"/>
      <c r="B674" s="90" t="s">
        <v>1054</v>
      </c>
      <c r="C674" s="90" t="s">
        <v>1850</v>
      </c>
      <c r="D674" s="84" t="s">
        <v>1748</v>
      </c>
      <c r="E674" s="82" t="s">
        <v>1749</v>
      </c>
      <c r="F674" s="114" t="s">
        <v>1055</v>
      </c>
      <c r="G674" s="115" t="s">
        <v>2</v>
      </c>
      <c r="H674" s="134">
        <v>1</v>
      </c>
      <c r="I674" s="132">
        <v>142776.81599999999</v>
      </c>
      <c r="J674" s="104">
        <f t="shared" si="61"/>
        <v>27128</v>
      </c>
      <c r="K674" s="104">
        <f t="shared" si="62"/>
        <v>169904.81599999999</v>
      </c>
      <c r="L674" s="112">
        <f t="shared" si="60"/>
        <v>169904.81599999999</v>
      </c>
      <c r="M674" s="113"/>
      <c r="N674" s="113">
        <f t="shared" si="63"/>
        <v>0</v>
      </c>
      <c r="O674" s="113">
        <f t="shared" si="64"/>
        <v>0</v>
      </c>
      <c r="P674" s="113">
        <f t="shared" si="65"/>
        <v>0</v>
      </c>
      <c r="Q674" s="88"/>
      <c r="R674" s="88"/>
      <c r="S674" s="88"/>
      <c r="T674" s="88"/>
      <c r="U674" s="88"/>
      <c r="V674" s="88"/>
      <c r="W674" s="88"/>
      <c r="X674" s="88"/>
      <c r="Y674" s="88"/>
      <c r="Z674" s="88"/>
      <c r="AA674" s="88"/>
      <c r="AB674" s="88"/>
    </row>
    <row r="675" spans="1:28" ht="47.25" x14ac:dyDescent="0.25">
      <c r="A675" s="87"/>
      <c r="B675" s="90" t="s">
        <v>1056</v>
      </c>
      <c r="C675" s="90" t="s">
        <v>1850</v>
      </c>
      <c r="D675" s="84" t="s">
        <v>1748</v>
      </c>
      <c r="E675" s="82" t="s">
        <v>1749</v>
      </c>
      <c r="F675" s="114" t="s">
        <v>1057</v>
      </c>
      <c r="G675" s="115" t="s">
        <v>8</v>
      </c>
      <c r="H675" s="134">
        <v>62</v>
      </c>
      <c r="I675" s="132">
        <v>224361.228</v>
      </c>
      <c r="J675" s="104">
        <f t="shared" si="61"/>
        <v>42629</v>
      </c>
      <c r="K675" s="104">
        <f t="shared" si="62"/>
        <v>266990.228</v>
      </c>
      <c r="L675" s="112">
        <f t="shared" si="60"/>
        <v>16553394.136</v>
      </c>
      <c r="M675" s="113"/>
      <c r="N675" s="113">
        <f t="shared" si="63"/>
        <v>0</v>
      </c>
      <c r="O675" s="113">
        <f t="shared" si="64"/>
        <v>0</v>
      </c>
      <c r="P675" s="113">
        <f t="shared" si="65"/>
        <v>0</v>
      </c>
      <c r="Q675" s="88"/>
      <c r="R675" s="88"/>
      <c r="S675" s="88"/>
      <c r="T675" s="88"/>
      <c r="U675" s="88"/>
      <c r="V675" s="88"/>
      <c r="W675" s="88"/>
      <c r="X675" s="88"/>
      <c r="Y675" s="88"/>
      <c r="Z675" s="88"/>
      <c r="AA675" s="88"/>
      <c r="AB675" s="88"/>
    </row>
    <row r="676" spans="1:28" ht="47.25" x14ac:dyDescent="0.25">
      <c r="A676" s="87"/>
      <c r="B676" s="90" t="s">
        <v>1058</v>
      </c>
      <c r="C676" s="90" t="s">
        <v>1850</v>
      </c>
      <c r="D676" s="84" t="s">
        <v>1748</v>
      </c>
      <c r="E676" s="82" t="s">
        <v>1749</v>
      </c>
      <c r="F676" s="114" t="s">
        <v>1059</v>
      </c>
      <c r="G676" s="115" t="s">
        <v>2</v>
      </c>
      <c r="H676" s="134">
        <v>1</v>
      </c>
      <c r="I676" s="132">
        <v>2461531.7999999998</v>
      </c>
      <c r="J676" s="104">
        <f t="shared" si="61"/>
        <v>467691</v>
      </c>
      <c r="K676" s="104">
        <f t="shared" si="62"/>
        <v>2929222.8</v>
      </c>
      <c r="L676" s="112">
        <f t="shared" si="60"/>
        <v>2929222.8</v>
      </c>
      <c r="M676" s="113"/>
      <c r="N676" s="113">
        <f t="shared" si="63"/>
        <v>0</v>
      </c>
      <c r="O676" s="113">
        <f t="shared" si="64"/>
        <v>0</v>
      </c>
      <c r="P676" s="113">
        <f t="shared" si="65"/>
        <v>0</v>
      </c>
      <c r="Q676" s="88"/>
      <c r="R676" s="88"/>
      <c r="S676" s="88"/>
      <c r="T676" s="88"/>
      <c r="U676" s="88"/>
      <c r="V676" s="88"/>
      <c r="W676" s="88"/>
      <c r="X676" s="88"/>
      <c r="Y676" s="88"/>
      <c r="Z676" s="88"/>
      <c r="AA676" s="88"/>
      <c r="AB676" s="88"/>
    </row>
    <row r="677" spans="1:28" ht="47.25" x14ac:dyDescent="0.25">
      <c r="A677" s="87"/>
      <c r="B677" s="90" t="s">
        <v>1060</v>
      </c>
      <c r="C677" s="90" t="s">
        <v>1850</v>
      </c>
      <c r="D677" s="84" t="s">
        <v>1748</v>
      </c>
      <c r="E677" s="82" t="s">
        <v>1749</v>
      </c>
      <c r="F677" s="114" t="s">
        <v>1061</v>
      </c>
      <c r="G677" s="115" t="s">
        <v>2</v>
      </c>
      <c r="H677" s="134">
        <v>100</v>
      </c>
      <c r="I677" s="132">
        <v>50802.023999999998</v>
      </c>
      <c r="J677" s="104">
        <f t="shared" si="61"/>
        <v>9652</v>
      </c>
      <c r="K677" s="104">
        <f t="shared" si="62"/>
        <v>60454.023999999998</v>
      </c>
      <c r="L677" s="112">
        <f t="shared" si="60"/>
        <v>6045402.3999999994</v>
      </c>
      <c r="M677" s="113"/>
      <c r="N677" s="113">
        <f t="shared" si="63"/>
        <v>0</v>
      </c>
      <c r="O677" s="113">
        <f t="shared" si="64"/>
        <v>0</v>
      </c>
      <c r="P677" s="113">
        <f t="shared" si="65"/>
        <v>0</v>
      </c>
      <c r="Q677" s="88"/>
      <c r="R677" s="88"/>
      <c r="S677" s="88"/>
      <c r="T677" s="88"/>
      <c r="U677" s="88"/>
      <c r="V677" s="88"/>
      <c r="W677" s="88"/>
      <c r="X677" s="88"/>
      <c r="Y677" s="88"/>
      <c r="Z677" s="88"/>
      <c r="AA677" s="88"/>
      <c r="AB677" s="88"/>
    </row>
    <row r="678" spans="1:28" ht="47.25" x14ac:dyDescent="0.25">
      <c r="A678" s="87"/>
      <c r="B678" s="90" t="s">
        <v>1062</v>
      </c>
      <c r="C678" s="90" t="s">
        <v>1850</v>
      </c>
      <c r="D678" s="84" t="s">
        <v>1748</v>
      </c>
      <c r="E678" s="82" t="s">
        <v>1749</v>
      </c>
      <c r="F678" s="114" t="s">
        <v>1063</v>
      </c>
      <c r="G678" s="115" t="s">
        <v>2</v>
      </c>
      <c r="H678" s="134">
        <v>20</v>
      </c>
      <c r="I678" s="132">
        <v>118550.796</v>
      </c>
      <c r="J678" s="104">
        <f t="shared" si="61"/>
        <v>22525</v>
      </c>
      <c r="K678" s="104">
        <f t="shared" si="62"/>
        <v>141075.796</v>
      </c>
      <c r="L678" s="112">
        <f t="shared" si="60"/>
        <v>2821515.92</v>
      </c>
      <c r="M678" s="113"/>
      <c r="N678" s="113">
        <f t="shared" si="63"/>
        <v>0</v>
      </c>
      <c r="O678" s="113">
        <f t="shared" si="64"/>
        <v>0</v>
      </c>
      <c r="P678" s="113">
        <f t="shared" si="65"/>
        <v>0</v>
      </c>
      <c r="Q678" s="88"/>
      <c r="R678" s="88"/>
      <c r="S678" s="88"/>
      <c r="T678" s="88"/>
      <c r="U678" s="88"/>
      <c r="V678" s="88"/>
      <c r="W678" s="88"/>
      <c r="X678" s="88"/>
      <c r="Y678" s="88"/>
      <c r="Z678" s="88"/>
      <c r="AA678" s="88"/>
      <c r="AB678" s="88"/>
    </row>
    <row r="679" spans="1:28" ht="47.25" x14ac:dyDescent="0.25">
      <c r="A679" s="87"/>
      <c r="B679" s="90" t="s">
        <v>1064</v>
      </c>
      <c r="C679" s="90" t="s">
        <v>1850</v>
      </c>
      <c r="D679" s="84" t="s">
        <v>1748</v>
      </c>
      <c r="E679" s="82" t="s">
        <v>1749</v>
      </c>
      <c r="F679" s="114" t="s">
        <v>1065</v>
      </c>
      <c r="G679" s="115" t="s">
        <v>2</v>
      </c>
      <c r="H679" s="134">
        <v>602.71697161554687</v>
      </c>
      <c r="I679" s="132">
        <v>26032.188000000002</v>
      </c>
      <c r="J679" s="104">
        <f t="shared" si="61"/>
        <v>4946</v>
      </c>
      <c r="K679" s="104">
        <f t="shared" si="62"/>
        <v>30978.188000000002</v>
      </c>
      <c r="L679" s="112">
        <f t="shared" si="60"/>
        <v>18671079.657497074</v>
      </c>
      <c r="M679" s="113"/>
      <c r="N679" s="113">
        <f t="shared" si="63"/>
        <v>0</v>
      </c>
      <c r="O679" s="113">
        <f t="shared" si="64"/>
        <v>0</v>
      </c>
      <c r="P679" s="113">
        <f t="shared" si="65"/>
        <v>0</v>
      </c>
      <c r="Q679" s="88"/>
      <c r="R679" s="88"/>
      <c r="S679" s="88"/>
      <c r="T679" s="88"/>
      <c r="U679" s="88"/>
      <c r="V679" s="88"/>
      <c r="W679" s="88"/>
      <c r="X679" s="88"/>
      <c r="Y679" s="88"/>
      <c r="Z679" s="88"/>
      <c r="AA679" s="88"/>
      <c r="AB679" s="88"/>
    </row>
    <row r="680" spans="1:28" ht="47.25" x14ac:dyDescent="0.25">
      <c r="A680" s="87"/>
      <c r="B680" s="90" t="s">
        <v>1066</v>
      </c>
      <c r="C680" s="90" t="s">
        <v>1850</v>
      </c>
      <c r="D680" s="84" t="s">
        <v>1748</v>
      </c>
      <c r="E680" s="82" t="s">
        <v>1749</v>
      </c>
      <c r="F680" s="114" t="s">
        <v>1067</v>
      </c>
      <c r="G680" s="115" t="s">
        <v>2</v>
      </c>
      <c r="H680" s="134">
        <v>30</v>
      </c>
      <c r="I680" s="132">
        <v>130001.508</v>
      </c>
      <c r="J680" s="104">
        <f t="shared" si="61"/>
        <v>24700</v>
      </c>
      <c r="K680" s="104">
        <f t="shared" si="62"/>
        <v>154701.508</v>
      </c>
      <c r="L680" s="112">
        <f t="shared" si="60"/>
        <v>4641045.24</v>
      </c>
      <c r="M680" s="113"/>
      <c r="N680" s="113">
        <f t="shared" si="63"/>
        <v>0</v>
      </c>
      <c r="O680" s="113">
        <f t="shared" si="64"/>
        <v>0</v>
      </c>
      <c r="P680" s="113">
        <f t="shared" si="65"/>
        <v>0</v>
      </c>
      <c r="Q680" s="88"/>
      <c r="R680" s="88"/>
      <c r="S680" s="88"/>
      <c r="T680" s="88"/>
      <c r="U680" s="88"/>
      <c r="V680" s="88"/>
      <c r="W680" s="88"/>
      <c r="X680" s="88"/>
      <c r="Y680" s="88"/>
      <c r="Z680" s="88"/>
      <c r="AA680" s="88"/>
      <c r="AB680" s="88"/>
    </row>
    <row r="681" spans="1:28" ht="47.25" x14ac:dyDescent="0.25">
      <c r="A681" s="87"/>
      <c r="B681" s="90" t="s">
        <v>1068</v>
      </c>
      <c r="C681" s="90" t="s">
        <v>1850</v>
      </c>
      <c r="D681" s="84" t="s">
        <v>1748</v>
      </c>
      <c r="E681" s="82" t="s">
        <v>1749</v>
      </c>
      <c r="F681" s="114" t="s">
        <v>1069</v>
      </c>
      <c r="G681" s="115" t="s">
        <v>2</v>
      </c>
      <c r="H681" s="134">
        <v>5</v>
      </c>
      <c r="I681" s="132">
        <v>915890.97600000002</v>
      </c>
      <c r="J681" s="104">
        <f t="shared" si="61"/>
        <v>174019</v>
      </c>
      <c r="K681" s="104">
        <f t="shared" si="62"/>
        <v>1089909.976</v>
      </c>
      <c r="L681" s="112">
        <f t="shared" si="60"/>
        <v>5449549.8799999999</v>
      </c>
      <c r="M681" s="113"/>
      <c r="N681" s="113">
        <f t="shared" si="63"/>
        <v>0</v>
      </c>
      <c r="O681" s="113">
        <f t="shared" si="64"/>
        <v>0</v>
      </c>
      <c r="P681" s="113">
        <f t="shared" si="65"/>
        <v>0</v>
      </c>
      <c r="Q681" s="88"/>
      <c r="R681" s="88"/>
      <c r="S681" s="88"/>
      <c r="T681" s="88"/>
      <c r="U681" s="88"/>
      <c r="V681" s="88"/>
      <c r="W681" s="88"/>
      <c r="X681" s="88"/>
      <c r="Y681" s="88"/>
      <c r="Z681" s="88"/>
      <c r="AA681" s="88"/>
      <c r="AB681" s="88"/>
    </row>
    <row r="682" spans="1:28" ht="47.25" x14ac:dyDescent="0.25">
      <c r="A682" s="87"/>
      <c r="B682" s="90" t="s">
        <v>1070</v>
      </c>
      <c r="C682" s="90" t="s">
        <v>1850</v>
      </c>
      <c r="D682" s="84" t="s">
        <v>1748</v>
      </c>
      <c r="E682" s="82" t="s">
        <v>1749</v>
      </c>
      <c r="F682" s="114" t="s">
        <v>1071</v>
      </c>
      <c r="G682" s="115" t="s">
        <v>2</v>
      </c>
      <c r="H682" s="134">
        <v>12</v>
      </c>
      <c r="I682" s="132">
        <v>180822.09599999999</v>
      </c>
      <c r="J682" s="104">
        <f t="shared" si="61"/>
        <v>34356</v>
      </c>
      <c r="K682" s="104">
        <f t="shared" si="62"/>
        <v>215178.09599999999</v>
      </c>
      <c r="L682" s="112">
        <f t="shared" si="60"/>
        <v>2582137.1519999998</v>
      </c>
      <c r="M682" s="113"/>
      <c r="N682" s="113">
        <f t="shared" si="63"/>
        <v>0</v>
      </c>
      <c r="O682" s="113">
        <f t="shared" si="64"/>
        <v>0</v>
      </c>
      <c r="P682" s="113">
        <f t="shared" si="65"/>
        <v>0</v>
      </c>
      <c r="Q682" s="88"/>
      <c r="R682" s="88"/>
      <c r="S682" s="88"/>
      <c r="T682" s="88"/>
      <c r="U682" s="88"/>
      <c r="V682" s="88"/>
      <c r="W682" s="88"/>
      <c r="X682" s="88"/>
      <c r="Y682" s="88"/>
      <c r="Z682" s="88"/>
      <c r="AA682" s="88"/>
      <c r="AB682" s="88"/>
    </row>
    <row r="683" spans="1:28" ht="47.25" x14ac:dyDescent="0.25">
      <c r="A683" s="87"/>
      <c r="B683" s="90" t="s">
        <v>1072</v>
      </c>
      <c r="C683" s="90" t="s">
        <v>1850</v>
      </c>
      <c r="D683" s="84" t="s">
        <v>1748</v>
      </c>
      <c r="E683" s="82" t="s">
        <v>1749</v>
      </c>
      <c r="F683" s="114" t="s">
        <v>1073</v>
      </c>
      <c r="G683" s="115" t="s">
        <v>2</v>
      </c>
      <c r="H683" s="134">
        <v>5</v>
      </c>
      <c r="I683" s="132">
        <v>739878.04799999995</v>
      </c>
      <c r="J683" s="104">
        <f t="shared" si="61"/>
        <v>140577</v>
      </c>
      <c r="K683" s="104">
        <f t="shared" si="62"/>
        <v>880455.04799999995</v>
      </c>
      <c r="L683" s="112">
        <f t="shared" si="60"/>
        <v>4402275.24</v>
      </c>
      <c r="M683" s="113"/>
      <c r="N683" s="113">
        <f t="shared" si="63"/>
        <v>0</v>
      </c>
      <c r="O683" s="113">
        <f t="shared" si="64"/>
        <v>0</v>
      </c>
      <c r="P683" s="113">
        <f t="shared" si="65"/>
        <v>0</v>
      </c>
      <c r="Q683" s="88"/>
      <c r="R683" s="88"/>
      <c r="S683" s="88"/>
      <c r="T683" s="88"/>
      <c r="U683" s="88"/>
      <c r="V683" s="88"/>
      <c r="W683" s="88"/>
      <c r="X683" s="88"/>
      <c r="Y683" s="88"/>
      <c r="Z683" s="88"/>
      <c r="AA683" s="88"/>
      <c r="AB683" s="88"/>
    </row>
    <row r="684" spans="1:28" ht="47.25" x14ac:dyDescent="0.25">
      <c r="A684" s="87"/>
      <c r="B684" s="90" t="s">
        <v>1074</v>
      </c>
      <c r="C684" s="90" t="s">
        <v>1850</v>
      </c>
      <c r="D684" s="84" t="s">
        <v>1748</v>
      </c>
      <c r="E684" s="82" t="s">
        <v>1749</v>
      </c>
      <c r="F684" s="114" t="s">
        <v>1075</v>
      </c>
      <c r="G684" s="115" t="s">
        <v>2</v>
      </c>
      <c r="H684" s="134">
        <v>32</v>
      </c>
      <c r="I684" s="132">
        <v>91500.864000000001</v>
      </c>
      <c r="J684" s="104">
        <f t="shared" si="61"/>
        <v>17385</v>
      </c>
      <c r="K684" s="104">
        <f t="shared" si="62"/>
        <v>108885.864</v>
      </c>
      <c r="L684" s="112">
        <f t="shared" si="60"/>
        <v>3484347.648</v>
      </c>
      <c r="M684" s="113"/>
      <c r="N684" s="113">
        <f t="shared" si="63"/>
        <v>0</v>
      </c>
      <c r="O684" s="113">
        <f t="shared" si="64"/>
        <v>0</v>
      </c>
      <c r="P684" s="113">
        <f t="shared" si="65"/>
        <v>0</v>
      </c>
      <c r="Q684" s="88"/>
      <c r="R684" s="88"/>
      <c r="S684" s="88"/>
      <c r="T684" s="88"/>
      <c r="U684" s="88"/>
      <c r="V684" s="88"/>
      <c r="W684" s="88"/>
      <c r="X684" s="88"/>
      <c r="Y684" s="88"/>
      <c r="Z684" s="88"/>
      <c r="AA684" s="88"/>
      <c r="AB684" s="88"/>
    </row>
    <row r="685" spans="1:28" ht="47.25" x14ac:dyDescent="0.25">
      <c r="A685" s="87"/>
      <c r="B685" s="90" t="s">
        <v>1076</v>
      </c>
      <c r="C685" s="90" t="s">
        <v>1850</v>
      </c>
      <c r="D685" s="84" t="s">
        <v>1748</v>
      </c>
      <c r="E685" s="82" t="s">
        <v>1749</v>
      </c>
      <c r="F685" s="114" t="s">
        <v>1077</v>
      </c>
      <c r="G685" s="115" t="s">
        <v>2</v>
      </c>
      <c r="H685" s="134">
        <v>10</v>
      </c>
      <c r="I685" s="132">
        <v>694858.16399999999</v>
      </c>
      <c r="J685" s="104">
        <f t="shared" si="61"/>
        <v>132023</v>
      </c>
      <c r="K685" s="104">
        <f t="shared" si="62"/>
        <v>826881.16399999999</v>
      </c>
      <c r="L685" s="112">
        <f t="shared" si="60"/>
        <v>8268811.6399999997</v>
      </c>
      <c r="M685" s="113"/>
      <c r="N685" s="113">
        <f t="shared" si="63"/>
        <v>0</v>
      </c>
      <c r="O685" s="113">
        <f t="shared" si="64"/>
        <v>0</v>
      </c>
      <c r="P685" s="113">
        <f t="shared" si="65"/>
        <v>0</v>
      </c>
      <c r="Q685" s="88"/>
      <c r="R685" s="88"/>
      <c r="S685" s="88"/>
      <c r="T685" s="88"/>
      <c r="U685" s="88"/>
      <c r="V685" s="88"/>
      <c r="W685" s="88"/>
      <c r="X685" s="88"/>
      <c r="Y685" s="88"/>
      <c r="Z685" s="88"/>
      <c r="AA685" s="88"/>
      <c r="AB685" s="88"/>
    </row>
    <row r="686" spans="1:28" ht="47.25" x14ac:dyDescent="0.25">
      <c r="A686" s="87"/>
      <c r="B686" s="90" t="s">
        <v>1078</v>
      </c>
      <c r="C686" s="90" t="s">
        <v>1850</v>
      </c>
      <c r="D686" s="84" t="s">
        <v>1748</v>
      </c>
      <c r="E686" s="82" t="s">
        <v>1749</v>
      </c>
      <c r="F686" s="114" t="s">
        <v>1079</v>
      </c>
      <c r="G686" s="115" t="s">
        <v>8</v>
      </c>
      <c r="H686" s="134">
        <v>15</v>
      </c>
      <c r="I686" s="132">
        <v>230335.56</v>
      </c>
      <c r="J686" s="104">
        <f t="shared" si="61"/>
        <v>43764</v>
      </c>
      <c r="K686" s="104">
        <f t="shared" si="62"/>
        <v>274099.56</v>
      </c>
      <c r="L686" s="112">
        <f t="shared" si="60"/>
        <v>4111493.4</v>
      </c>
      <c r="M686" s="113"/>
      <c r="N686" s="113">
        <f t="shared" si="63"/>
        <v>0</v>
      </c>
      <c r="O686" s="113">
        <f t="shared" si="64"/>
        <v>0</v>
      </c>
      <c r="P686" s="113">
        <f t="shared" si="65"/>
        <v>0</v>
      </c>
      <c r="Q686" s="88"/>
      <c r="R686" s="88"/>
      <c r="S686" s="88"/>
      <c r="T686" s="88"/>
      <c r="U686" s="88"/>
      <c r="V686" s="88"/>
      <c r="W686" s="88"/>
      <c r="X686" s="88"/>
      <c r="Y686" s="88"/>
      <c r="Z686" s="88"/>
      <c r="AA686" s="88"/>
      <c r="AB686" s="88"/>
    </row>
    <row r="687" spans="1:28" ht="63" x14ac:dyDescent="0.25">
      <c r="A687" s="87"/>
      <c r="B687" s="90" t="s">
        <v>1080</v>
      </c>
      <c r="C687" s="90" t="s">
        <v>1850</v>
      </c>
      <c r="D687" s="84" t="s">
        <v>1748</v>
      </c>
      <c r="E687" s="82" t="s">
        <v>1749</v>
      </c>
      <c r="F687" s="114" t="s">
        <v>1081</v>
      </c>
      <c r="G687" s="115" t="s">
        <v>2</v>
      </c>
      <c r="H687" s="134">
        <v>10</v>
      </c>
      <c r="I687" s="132">
        <v>1223318.46</v>
      </c>
      <c r="J687" s="104">
        <f t="shared" si="61"/>
        <v>232431</v>
      </c>
      <c r="K687" s="104">
        <f t="shared" si="62"/>
        <v>1455749.46</v>
      </c>
      <c r="L687" s="112">
        <f t="shared" si="60"/>
        <v>14557494.6</v>
      </c>
      <c r="M687" s="113"/>
      <c r="N687" s="113">
        <f t="shared" si="63"/>
        <v>0</v>
      </c>
      <c r="O687" s="113">
        <f t="shared" si="64"/>
        <v>0</v>
      </c>
      <c r="P687" s="113">
        <f t="shared" si="65"/>
        <v>0</v>
      </c>
      <c r="Q687" s="88"/>
      <c r="R687" s="88"/>
      <c r="S687" s="88"/>
      <c r="T687" s="88"/>
      <c r="U687" s="88"/>
      <c r="V687" s="88"/>
      <c r="W687" s="88"/>
      <c r="X687" s="88"/>
      <c r="Y687" s="88"/>
      <c r="Z687" s="88"/>
      <c r="AA687" s="88"/>
      <c r="AB687" s="88"/>
    </row>
    <row r="688" spans="1:28" ht="157.5" x14ac:dyDescent="0.25">
      <c r="A688" s="87"/>
      <c r="B688" s="90" t="s">
        <v>1082</v>
      </c>
      <c r="C688" s="90" t="s">
        <v>1850</v>
      </c>
      <c r="D688" s="84" t="s">
        <v>1748</v>
      </c>
      <c r="E688" s="82" t="s">
        <v>1749</v>
      </c>
      <c r="F688" s="114" t="s">
        <v>1083</v>
      </c>
      <c r="G688" s="115" t="s">
        <v>2</v>
      </c>
      <c r="H688" s="134">
        <v>10</v>
      </c>
      <c r="I688" s="132">
        <v>1583353.044</v>
      </c>
      <c r="J688" s="104">
        <f t="shared" si="61"/>
        <v>300837</v>
      </c>
      <c r="K688" s="104">
        <f t="shared" si="62"/>
        <v>1884190.044</v>
      </c>
      <c r="L688" s="112">
        <f t="shared" si="60"/>
        <v>18841900.440000001</v>
      </c>
      <c r="M688" s="113"/>
      <c r="N688" s="113">
        <f t="shared" si="63"/>
        <v>0</v>
      </c>
      <c r="O688" s="113">
        <f t="shared" si="64"/>
        <v>0</v>
      </c>
      <c r="P688" s="113">
        <f t="shared" si="65"/>
        <v>0</v>
      </c>
      <c r="Q688" s="88"/>
      <c r="R688" s="88"/>
      <c r="S688" s="88"/>
      <c r="T688" s="88"/>
      <c r="U688" s="88"/>
      <c r="V688" s="88"/>
      <c r="W688" s="88"/>
      <c r="X688" s="88"/>
      <c r="Y688" s="88"/>
      <c r="Z688" s="88"/>
      <c r="AA688" s="88"/>
      <c r="AB688" s="88"/>
    </row>
    <row r="689" spans="1:28" ht="47.25" x14ac:dyDescent="0.25">
      <c r="A689" s="87"/>
      <c r="B689" s="90" t="s">
        <v>1084</v>
      </c>
      <c r="C689" s="90" t="s">
        <v>1850</v>
      </c>
      <c r="D689" s="84" t="s">
        <v>1748</v>
      </c>
      <c r="E689" s="82" t="s">
        <v>1749</v>
      </c>
      <c r="F689" s="114" t="s">
        <v>1085</v>
      </c>
      <c r="G689" s="115" t="s">
        <v>20</v>
      </c>
      <c r="H689" s="134">
        <v>18</v>
      </c>
      <c r="I689" s="132">
        <v>50405.627999999997</v>
      </c>
      <c r="J689" s="104">
        <f t="shared" si="61"/>
        <v>9577</v>
      </c>
      <c r="K689" s="104">
        <f t="shared" si="62"/>
        <v>59982.627999999997</v>
      </c>
      <c r="L689" s="112">
        <f t="shared" si="60"/>
        <v>1079687.304</v>
      </c>
      <c r="M689" s="113"/>
      <c r="N689" s="113">
        <f t="shared" si="63"/>
        <v>0</v>
      </c>
      <c r="O689" s="113">
        <f t="shared" si="64"/>
        <v>0</v>
      </c>
      <c r="P689" s="113">
        <f t="shared" si="65"/>
        <v>0</v>
      </c>
      <c r="Q689" s="88"/>
      <c r="R689" s="88"/>
      <c r="S689" s="88"/>
      <c r="T689" s="88"/>
      <c r="U689" s="88"/>
      <c r="V689" s="88"/>
      <c r="W689" s="88"/>
      <c r="X689" s="88"/>
      <c r="Y689" s="88"/>
      <c r="Z689" s="88"/>
      <c r="AA689" s="88"/>
      <c r="AB689" s="88"/>
    </row>
    <row r="690" spans="1:28" ht="47.25" x14ac:dyDescent="0.25">
      <c r="A690" s="87"/>
      <c r="B690" s="90" t="s">
        <v>1086</v>
      </c>
      <c r="C690" s="90" t="s">
        <v>1850</v>
      </c>
      <c r="D690" s="84" t="s">
        <v>1748</v>
      </c>
      <c r="E690" s="82" t="s">
        <v>1749</v>
      </c>
      <c r="F690" s="114" t="s">
        <v>1087</v>
      </c>
      <c r="G690" s="115" t="s">
        <v>2</v>
      </c>
      <c r="H690" s="134">
        <v>2</v>
      </c>
      <c r="I690" s="132">
        <v>95687.592000000004</v>
      </c>
      <c r="J690" s="104">
        <f t="shared" si="61"/>
        <v>18181</v>
      </c>
      <c r="K690" s="104">
        <f t="shared" si="62"/>
        <v>113868.592</v>
      </c>
      <c r="L690" s="112">
        <f t="shared" si="60"/>
        <v>227737.18400000001</v>
      </c>
      <c r="M690" s="113"/>
      <c r="N690" s="113">
        <f t="shared" si="63"/>
        <v>0</v>
      </c>
      <c r="O690" s="113">
        <f t="shared" si="64"/>
        <v>0</v>
      </c>
      <c r="P690" s="113">
        <f t="shared" si="65"/>
        <v>0</v>
      </c>
      <c r="Q690" s="88"/>
      <c r="R690" s="88"/>
      <c r="S690" s="88"/>
      <c r="T690" s="88"/>
      <c r="U690" s="88"/>
      <c r="V690" s="88"/>
      <c r="W690" s="88"/>
      <c r="X690" s="88"/>
      <c r="Y690" s="88"/>
      <c r="Z690" s="88"/>
      <c r="AA690" s="88"/>
      <c r="AB690" s="88"/>
    </row>
    <row r="691" spans="1:28" ht="47.25" x14ac:dyDescent="0.25">
      <c r="A691" s="87"/>
      <c r="B691" s="90" t="s">
        <v>1088</v>
      </c>
      <c r="C691" s="90" t="s">
        <v>1850</v>
      </c>
      <c r="D691" s="84" t="s">
        <v>1748</v>
      </c>
      <c r="E691" s="82" t="s">
        <v>1749</v>
      </c>
      <c r="F691" s="114" t="s">
        <v>1089</v>
      </c>
      <c r="G691" s="115" t="s">
        <v>2</v>
      </c>
      <c r="H691" s="134">
        <v>5</v>
      </c>
      <c r="I691" s="132">
        <v>149756.88</v>
      </c>
      <c r="J691" s="104">
        <f t="shared" si="61"/>
        <v>28454</v>
      </c>
      <c r="K691" s="104">
        <f t="shared" si="62"/>
        <v>178210.88</v>
      </c>
      <c r="L691" s="112">
        <f t="shared" si="60"/>
        <v>891054.4</v>
      </c>
      <c r="M691" s="113"/>
      <c r="N691" s="113">
        <f t="shared" si="63"/>
        <v>0</v>
      </c>
      <c r="O691" s="113">
        <f t="shared" si="64"/>
        <v>0</v>
      </c>
      <c r="P691" s="113">
        <f t="shared" si="65"/>
        <v>0</v>
      </c>
      <c r="Q691" s="88"/>
      <c r="R691" s="88"/>
      <c r="S691" s="88"/>
      <c r="T691" s="88"/>
      <c r="U691" s="88"/>
      <c r="V691" s="88"/>
      <c r="W691" s="88"/>
      <c r="X691" s="88"/>
      <c r="Y691" s="88"/>
      <c r="Z691" s="88"/>
      <c r="AA691" s="88"/>
      <c r="AB691" s="88"/>
    </row>
    <row r="692" spans="1:28" ht="47.25" x14ac:dyDescent="0.25">
      <c r="A692" s="87"/>
      <c r="B692" s="90" t="s">
        <v>1090</v>
      </c>
      <c r="C692" s="90" t="s">
        <v>1850</v>
      </c>
      <c r="D692" s="84" t="s">
        <v>1748</v>
      </c>
      <c r="E692" s="82" t="s">
        <v>1749</v>
      </c>
      <c r="F692" s="114" t="s">
        <v>1091</v>
      </c>
      <c r="G692" s="115" t="s">
        <v>2</v>
      </c>
      <c r="H692" s="134">
        <v>8</v>
      </c>
      <c r="I692" s="132">
        <v>1630563.48</v>
      </c>
      <c r="J692" s="104">
        <f t="shared" si="61"/>
        <v>309807</v>
      </c>
      <c r="K692" s="104">
        <f t="shared" si="62"/>
        <v>1940370.48</v>
      </c>
      <c r="L692" s="112">
        <f t="shared" si="60"/>
        <v>15522963.84</v>
      </c>
      <c r="M692" s="113"/>
      <c r="N692" s="113">
        <f t="shared" si="63"/>
        <v>0</v>
      </c>
      <c r="O692" s="113">
        <f t="shared" si="64"/>
        <v>0</v>
      </c>
      <c r="P692" s="113">
        <f t="shared" si="65"/>
        <v>0</v>
      </c>
      <c r="Q692" s="88"/>
      <c r="R692" s="88"/>
      <c r="S692" s="88"/>
      <c r="T692" s="88"/>
      <c r="U692" s="88"/>
      <c r="V692" s="88"/>
      <c r="W692" s="88"/>
      <c r="X692" s="88"/>
      <c r="Y692" s="88"/>
      <c r="Z692" s="88"/>
      <c r="AA692" s="88"/>
      <c r="AB692" s="88"/>
    </row>
    <row r="693" spans="1:28" ht="47.25" x14ac:dyDescent="0.25">
      <c r="A693" s="87"/>
      <c r="B693" s="90" t="s">
        <v>1092</v>
      </c>
      <c r="C693" s="90" t="s">
        <v>1850</v>
      </c>
      <c r="D693" s="84" t="s">
        <v>1748</v>
      </c>
      <c r="E693" s="82" t="s">
        <v>1749</v>
      </c>
      <c r="F693" s="114" t="s">
        <v>1093</v>
      </c>
      <c r="G693" s="115" t="s">
        <v>2</v>
      </c>
      <c r="H693" s="134">
        <v>5</v>
      </c>
      <c r="I693" s="132">
        <v>171507.33600000001</v>
      </c>
      <c r="J693" s="104">
        <f t="shared" si="61"/>
        <v>32586</v>
      </c>
      <c r="K693" s="104">
        <f t="shared" si="62"/>
        <v>204093.33600000001</v>
      </c>
      <c r="L693" s="112">
        <f t="shared" si="60"/>
        <v>1020466.68</v>
      </c>
      <c r="M693" s="113"/>
      <c r="N693" s="113">
        <f t="shared" si="63"/>
        <v>0</v>
      </c>
      <c r="O693" s="113">
        <f t="shared" si="64"/>
        <v>0</v>
      </c>
      <c r="P693" s="113">
        <f t="shared" si="65"/>
        <v>0</v>
      </c>
      <c r="Q693" s="88"/>
      <c r="R693" s="88"/>
      <c r="S693" s="88"/>
      <c r="T693" s="88"/>
      <c r="U693" s="88"/>
      <c r="V693" s="88"/>
      <c r="W693" s="88"/>
      <c r="X693" s="88"/>
      <c r="Y693" s="88"/>
      <c r="Z693" s="88"/>
      <c r="AA693" s="88"/>
      <c r="AB693" s="88"/>
    </row>
    <row r="694" spans="1:28" ht="78.75" x14ac:dyDescent="0.25">
      <c r="A694" s="87"/>
      <c r="B694" s="90" t="s">
        <v>1094</v>
      </c>
      <c r="C694" s="90" t="s">
        <v>1850</v>
      </c>
      <c r="D694" s="84" t="s">
        <v>1748</v>
      </c>
      <c r="E694" s="82" t="s">
        <v>1749</v>
      </c>
      <c r="F694" s="114" t="s">
        <v>1095</v>
      </c>
      <c r="G694" s="115" t="s">
        <v>2</v>
      </c>
      <c r="H694" s="134">
        <v>2</v>
      </c>
      <c r="I694" s="132">
        <v>1893508.344</v>
      </c>
      <c r="J694" s="104">
        <f t="shared" si="61"/>
        <v>359767</v>
      </c>
      <c r="K694" s="104">
        <f t="shared" si="62"/>
        <v>2253275.344</v>
      </c>
      <c r="L694" s="112">
        <f t="shared" si="60"/>
        <v>4506550.6880000001</v>
      </c>
      <c r="M694" s="113"/>
      <c r="N694" s="113">
        <f t="shared" si="63"/>
        <v>0</v>
      </c>
      <c r="O694" s="113">
        <f t="shared" si="64"/>
        <v>0</v>
      </c>
      <c r="P694" s="113">
        <f t="shared" si="65"/>
        <v>0</v>
      </c>
      <c r="Q694" s="88"/>
      <c r="R694" s="88"/>
      <c r="S694" s="88"/>
      <c r="T694" s="88"/>
      <c r="U694" s="88"/>
      <c r="V694" s="88"/>
      <c r="W694" s="88"/>
      <c r="X694" s="88"/>
      <c r="Y694" s="88"/>
      <c r="Z694" s="88"/>
      <c r="AA694" s="88"/>
      <c r="AB694" s="88"/>
    </row>
    <row r="695" spans="1:28" ht="47.25" x14ac:dyDescent="0.25">
      <c r="A695" s="87"/>
      <c r="B695" s="90" t="s">
        <v>1735</v>
      </c>
      <c r="C695" s="90" t="s">
        <v>1850</v>
      </c>
      <c r="D695" s="84" t="s">
        <v>1748</v>
      </c>
      <c r="E695" s="82" t="s">
        <v>1749</v>
      </c>
      <c r="F695" s="114" t="s">
        <v>1729</v>
      </c>
      <c r="G695" s="115" t="s">
        <v>2</v>
      </c>
      <c r="H695" s="134">
        <v>40</v>
      </c>
      <c r="I695" s="132">
        <v>98639</v>
      </c>
      <c r="J695" s="104">
        <f t="shared" si="61"/>
        <v>18741</v>
      </c>
      <c r="K695" s="104">
        <f t="shared" si="62"/>
        <v>117380</v>
      </c>
      <c r="L695" s="112">
        <f t="shared" si="60"/>
        <v>4695200</v>
      </c>
      <c r="M695" s="113"/>
      <c r="N695" s="113">
        <f t="shared" si="63"/>
        <v>0</v>
      </c>
      <c r="O695" s="113">
        <f t="shared" si="64"/>
        <v>0</v>
      </c>
      <c r="P695" s="113">
        <f t="shared" si="65"/>
        <v>0</v>
      </c>
      <c r="Q695" s="88"/>
      <c r="R695" s="88"/>
      <c r="S695" s="88"/>
      <c r="T695" s="88"/>
      <c r="U695" s="88"/>
      <c r="V695" s="88"/>
      <c r="W695" s="88"/>
      <c r="X695" s="88"/>
      <c r="Y695" s="88"/>
      <c r="Z695" s="88"/>
      <c r="AA695" s="88"/>
      <c r="AB695" s="88"/>
    </row>
    <row r="696" spans="1:28" ht="47.25" x14ac:dyDescent="0.25">
      <c r="A696" s="87"/>
      <c r="B696" s="90" t="s">
        <v>1736</v>
      </c>
      <c r="C696" s="90" t="s">
        <v>1850</v>
      </c>
      <c r="D696" s="84" t="s">
        <v>1748</v>
      </c>
      <c r="E696" s="82" t="s">
        <v>1749</v>
      </c>
      <c r="F696" s="114" t="s">
        <v>1730</v>
      </c>
      <c r="G696" s="115" t="s">
        <v>2</v>
      </c>
      <c r="H696" s="134">
        <v>40</v>
      </c>
      <c r="I696" s="132">
        <v>98639</v>
      </c>
      <c r="J696" s="104">
        <f t="shared" si="61"/>
        <v>18741</v>
      </c>
      <c r="K696" s="104">
        <f t="shared" si="62"/>
        <v>117380</v>
      </c>
      <c r="L696" s="112">
        <f t="shared" si="60"/>
        <v>4695200</v>
      </c>
      <c r="M696" s="113"/>
      <c r="N696" s="113">
        <f t="shared" si="63"/>
        <v>0</v>
      </c>
      <c r="O696" s="113">
        <f t="shared" si="64"/>
        <v>0</v>
      </c>
      <c r="P696" s="113">
        <f t="shared" si="65"/>
        <v>0</v>
      </c>
      <c r="Q696" s="88"/>
      <c r="R696" s="88"/>
      <c r="S696" s="88"/>
      <c r="T696" s="88"/>
      <c r="U696" s="88"/>
      <c r="V696" s="88"/>
      <c r="W696" s="88"/>
      <c r="X696" s="88"/>
      <c r="Y696" s="88"/>
      <c r="Z696" s="88"/>
      <c r="AA696" s="88"/>
      <c r="AB696" s="88"/>
    </row>
    <row r="697" spans="1:28" ht="47.25" x14ac:dyDescent="0.25">
      <c r="A697" s="87"/>
      <c r="B697" s="90" t="s">
        <v>1737</v>
      </c>
      <c r="C697" s="90" t="s">
        <v>1850</v>
      </c>
      <c r="D697" s="84" t="s">
        <v>1748</v>
      </c>
      <c r="E697" s="82" t="s">
        <v>1749</v>
      </c>
      <c r="F697" s="114" t="s">
        <v>1731</v>
      </c>
      <c r="G697" s="115" t="s">
        <v>2</v>
      </c>
      <c r="H697" s="134">
        <v>60</v>
      </c>
      <c r="I697" s="132">
        <v>10725</v>
      </c>
      <c r="J697" s="104">
        <f t="shared" si="61"/>
        <v>2038</v>
      </c>
      <c r="K697" s="104">
        <f t="shared" si="62"/>
        <v>12763</v>
      </c>
      <c r="L697" s="112">
        <f t="shared" si="60"/>
        <v>765780</v>
      </c>
      <c r="M697" s="113"/>
      <c r="N697" s="113">
        <f t="shared" si="63"/>
        <v>0</v>
      </c>
      <c r="O697" s="113">
        <f t="shared" si="64"/>
        <v>0</v>
      </c>
      <c r="P697" s="113">
        <f t="shared" si="65"/>
        <v>0</v>
      </c>
      <c r="Q697" s="88"/>
      <c r="R697" s="88"/>
      <c r="S697" s="88"/>
      <c r="T697" s="88"/>
      <c r="U697" s="88"/>
      <c r="V697" s="88"/>
      <c r="W697" s="88"/>
      <c r="X697" s="88"/>
      <c r="Y697" s="88"/>
      <c r="Z697" s="88"/>
      <c r="AA697" s="88"/>
      <c r="AB697" s="88"/>
    </row>
    <row r="698" spans="1:28" ht="47.25" x14ac:dyDescent="0.25">
      <c r="A698" s="87"/>
      <c r="B698" s="90" t="s">
        <v>1738</v>
      </c>
      <c r="C698" s="90" t="s">
        <v>1850</v>
      </c>
      <c r="D698" s="84" t="s">
        <v>1748</v>
      </c>
      <c r="E698" s="82" t="s">
        <v>1749</v>
      </c>
      <c r="F698" s="114" t="s">
        <v>1732</v>
      </c>
      <c r="G698" s="117" t="s">
        <v>2</v>
      </c>
      <c r="H698" s="135">
        <v>30</v>
      </c>
      <c r="I698" s="132">
        <v>29918</v>
      </c>
      <c r="J698" s="104">
        <f t="shared" si="61"/>
        <v>5684</v>
      </c>
      <c r="K698" s="104">
        <f t="shared" si="62"/>
        <v>35602</v>
      </c>
      <c r="L698" s="112">
        <f t="shared" si="60"/>
        <v>1068060</v>
      </c>
      <c r="M698" s="113"/>
      <c r="N698" s="113">
        <f t="shared" si="63"/>
        <v>0</v>
      </c>
      <c r="O698" s="113">
        <f t="shared" si="64"/>
        <v>0</v>
      </c>
      <c r="P698" s="113">
        <f t="shared" si="65"/>
        <v>0</v>
      </c>
      <c r="Q698" s="88"/>
      <c r="R698" s="88"/>
      <c r="S698" s="88"/>
      <c r="T698" s="88"/>
      <c r="U698" s="88"/>
      <c r="V698" s="88"/>
      <c r="W698" s="88"/>
      <c r="X698" s="88"/>
      <c r="Y698" s="88"/>
      <c r="Z698" s="88"/>
      <c r="AA698" s="88"/>
      <c r="AB698" s="88"/>
    </row>
    <row r="699" spans="1:28" ht="47.25" x14ac:dyDescent="0.25">
      <c r="A699" s="87"/>
      <c r="B699" s="90" t="s">
        <v>1739</v>
      </c>
      <c r="C699" s="90" t="s">
        <v>1850</v>
      </c>
      <c r="D699" s="84" t="s">
        <v>1748</v>
      </c>
      <c r="E699" s="82" t="s">
        <v>1749</v>
      </c>
      <c r="F699" s="114" t="s">
        <v>1733</v>
      </c>
      <c r="G699" s="115" t="s">
        <v>2</v>
      </c>
      <c r="H699" s="134">
        <v>10</v>
      </c>
      <c r="I699" s="132">
        <v>1405307</v>
      </c>
      <c r="J699" s="104">
        <f t="shared" si="61"/>
        <v>267008</v>
      </c>
      <c r="K699" s="104">
        <f t="shared" si="62"/>
        <v>1672315</v>
      </c>
      <c r="L699" s="112">
        <f t="shared" si="60"/>
        <v>16723150</v>
      </c>
      <c r="M699" s="113"/>
      <c r="N699" s="113">
        <f t="shared" si="63"/>
        <v>0</v>
      </c>
      <c r="O699" s="113">
        <f t="shared" si="64"/>
        <v>0</v>
      </c>
      <c r="P699" s="113">
        <f t="shared" si="65"/>
        <v>0</v>
      </c>
      <c r="Q699" s="88"/>
      <c r="R699" s="88"/>
      <c r="S699" s="88"/>
      <c r="T699" s="88"/>
      <c r="U699" s="88"/>
      <c r="V699" s="88"/>
      <c r="W699" s="88"/>
      <c r="X699" s="88"/>
      <c r="Y699" s="88"/>
      <c r="Z699" s="88"/>
      <c r="AA699" s="88"/>
      <c r="AB699" s="88"/>
    </row>
    <row r="700" spans="1:28" ht="47.25" x14ac:dyDescent="0.25">
      <c r="A700" s="87"/>
      <c r="B700" s="90" t="s">
        <v>1740</v>
      </c>
      <c r="C700" s="90" t="s">
        <v>1850</v>
      </c>
      <c r="D700" s="84" t="s">
        <v>1748</v>
      </c>
      <c r="E700" s="82" t="s">
        <v>1749</v>
      </c>
      <c r="F700" s="114" t="s">
        <v>1734</v>
      </c>
      <c r="G700" s="115" t="s">
        <v>2</v>
      </c>
      <c r="H700" s="134">
        <v>20</v>
      </c>
      <c r="I700" s="132">
        <v>357273</v>
      </c>
      <c r="J700" s="104">
        <f t="shared" si="61"/>
        <v>67882</v>
      </c>
      <c r="K700" s="104">
        <f t="shared" si="62"/>
        <v>425155</v>
      </c>
      <c r="L700" s="112">
        <f t="shared" si="60"/>
        <v>8503100</v>
      </c>
      <c r="M700" s="113"/>
      <c r="N700" s="113">
        <f t="shared" si="63"/>
        <v>0</v>
      </c>
      <c r="O700" s="113">
        <f t="shared" si="64"/>
        <v>0</v>
      </c>
      <c r="P700" s="113">
        <f t="shared" si="65"/>
        <v>0</v>
      </c>
      <c r="Q700" s="88"/>
      <c r="R700" s="88"/>
      <c r="S700" s="88"/>
      <c r="T700" s="88"/>
      <c r="U700" s="88"/>
      <c r="V700" s="88"/>
      <c r="W700" s="88"/>
      <c r="X700" s="88"/>
      <c r="Y700" s="88"/>
      <c r="Z700" s="88"/>
      <c r="AA700" s="88"/>
      <c r="AB700" s="88"/>
    </row>
    <row r="701" spans="1:28" ht="71.25" x14ac:dyDescent="0.25">
      <c r="A701" s="87"/>
      <c r="B701" s="90" t="s">
        <v>1096</v>
      </c>
      <c r="C701" s="84" t="s">
        <v>1851</v>
      </c>
      <c r="D701" s="82" t="s">
        <v>1750</v>
      </c>
      <c r="E701" s="83" t="s">
        <v>1751</v>
      </c>
      <c r="F701" s="114" t="s">
        <v>1097</v>
      </c>
      <c r="G701" s="115" t="s">
        <v>2</v>
      </c>
      <c r="H701" s="116">
        <v>170</v>
      </c>
      <c r="I701" s="132">
        <v>80873.52</v>
      </c>
      <c r="J701" s="104">
        <f t="shared" si="61"/>
        <v>15366</v>
      </c>
      <c r="K701" s="104">
        <f t="shared" si="62"/>
        <v>96239.52</v>
      </c>
      <c r="L701" s="112">
        <f t="shared" si="60"/>
        <v>16360718.4</v>
      </c>
      <c r="M701" s="113"/>
      <c r="N701" s="113">
        <f t="shared" si="63"/>
        <v>0</v>
      </c>
      <c r="O701" s="113">
        <f t="shared" si="64"/>
        <v>0</v>
      </c>
      <c r="P701" s="113">
        <f t="shared" si="65"/>
        <v>0</v>
      </c>
      <c r="Q701" s="88"/>
      <c r="R701" s="88"/>
      <c r="S701" s="88"/>
      <c r="T701" s="88"/>
      <c r="U701" s="88"/>
      <c r="V701" s="88"/>
      <c r="W701" s="88"/>
      <c r="X701" s="88"/>
      <c r="Y701" s="88"/>
      <c r="Z701" s="88"/>
      <c r="AA701" s="88"/>
      <c r="AB701" s="88"/>
    </row>
    <row r="702" spans="1:28" ht="27" customHeight="1" x14ac:dyDescent="0.25">
      <c r="A702" s="87"/>
      <c r="B702" s="90" t="s">
        <v>1098</v>
      </c>
      <c r="C702" s="84" t="s">
        <v>1851</v>
      </c>
      <c r="D702" s="82" t="s">
        <v>1750</v>
      </c>
      <c r="E702" s="83" t="s">
        <v>1751</v>
      </c>
      <c r="F702" s="114" t="s">
        <v>1099</v>
      </c>
      <c r="G702" s="115" t="s">
        <v>2</v>
      </c>
      <c r="H702" s="116">
        <v>4</v>
      </c>
      <c r="I702" s="132">
        <v>1975357.02</v>
      </c>
      <c r="J702" s="104">
        <f t="shared" si="61"/>
        <v>375318</v>
      </c>
      <c r="K702" s="104">
        <f t="shared" si="62"/>
        <v>2350675.02</v>
      </c>
      <c r="L702" s="112">
        <f t="shared" si="60"/>
        <v>9402700.0800000001</v>
      </c>
      <c r="M702" s="113"/>
      <c r="N702" s="113">
        <f t="shared" si="63"/>
        <v>0</v>
      </c>
      <c r="O702" s="113">
        <f t="shared" si="64"/>
        <v>0</v>
      </c>
      <c r="P702" s="113">
        <f t="shared" si="65"/>
        <v>0</v>
      </c>
      <c r="Q702" s="88"/>
      <c r="R702" s="88"/>
      <c r="S702" s="88"/>
      <c r="T702" s="88"/>
      <c r="U702" s="88"/>
      <c r="V702" s="88"/>
      <c r="W702" s="88"/>
      <c r="X702" s="88"/>
      <c r="Y702" s="88"/>
      <c r="Z702" s="88"/>
      <c r="AA702" s="88"/>
      <c r="AB702" s="88"/>
    </row>
    <row r="703" spans="1:28" ht="71.25" x14ac:dyDescent="0.25">
      <c r="A703" s="87"/>
      <c r="B703" s="90" t="s">
        <v>1100</v>
      </c>
      <c r="C703" s="84" t="s">
        <v>1851</v>
      </c>
      <c r="D703" s="82" t="s">
        <v>1750</v>
      </c>
      <c r="E703" s="83" t="s">
        <v>1751</v>
      </c>
      <c r="F703" s="114" t="s">
        <v>1101</v>
      </c>
      <c r="G703" s="115" t="s">
        <v>1102</v>
      </c>
      <c r="H703" s="116">
        <v>9</v>
      </c>
      <c r="I703" s="132">
        <v>311815.14</v>
      </c>
      <c r="J703" s="104">
        <f t="shared" si="61"/>
        <v>59245</v>
      </c>
      <c r="K703" s="104">
        <f t="shared" si="62"/>
        <v>371060.14</v>
      </c>
      <c r="L703" s="112">
        <f t="shared" si="60"/>
        <v>3339541.2600000002</v>
      </c>
      <c r="M703" s="113"/>
      <c r="N703" s="113">
        <f t="shared" si="63"/>
        <v>0</v>
      </c>
      <c r="O703" s="113">
        <f t="shared" si="64"/>
        <v>0</v>
      </c>
      <c r="P703" s="113">
        <f t="shared" si="65"/>
        <v>0</v>
      </c>
      <c r="Q703" s="88"/>
      <c r="R703" s="88"/>
      <c r="S703" s="88"/>
      <c r="T703" s="88"/>
      <c r="U703" s="88"/>
      <c r="V703" s="88"/>
      <c r="W703" s="88"/>
      <c r="X703" s="88"/>
      <c r="Y703" s="88"/>
      <c r="Z703" s="88"/>
      <c r="AA703" s="88"/>
      <c r="AB703" s="88"/>
    </row>
    <row r="704" spans="1:28" ht="71.25" x14ac:dyDescent="0.25">
      <c r="A704" s="87"/>
      <c r="B704" s="90" t="s">
        <v>1103</v>
      </c>
      <c r="C704" s="84" t="s">
        <v>1851</v>
      </c>
      <c r="D704" s="82" t="s">
        <v>1750</v>
      </c>
      <c r="E704" s="83" t="s">
        <v>1751</v>
      </c>
      <c r="F704" s="114" t="s">
        <v>1104</v>
      </c>
      <c r="G704" s="115" t="s">
        <v>2</v>
      </c>
      <c r="H704" s="116">
        <v>4</v>
      </c>
      <c r="I704" s="132">
        <v>157184.66399999999</v>
      </c>
      <c r="J704" s="104">
        <f t="shared" si="61"/>
        <v>29865</v>
      </c>
      <c r="K704" s="104">
        <f t="shared" si="62"/>
        <v>187049.66399999999</v>
      </c>
      <c r="L704" s="112">
        <f t="shared" si="60"/>
        <v>748198.65599999996</v>
      </c>
      <c r="M704" s="113"/>
      <c r="N704" s="113">
        <f t="shared" si="63"/>
        <v>0</v>
      </c>
      <c r="O704" s="113">
        <f t="shared" si="64"/>
        <v>0</v>
      </c>
      <c r="P704" s="113">
        <f t="shared" si="65"/>
        <v>0</v>
      </c>
      <c r="Q704" s="88"/>
      <c r="R704" s="88"/>
      <c r="S704" s="88"/>
      <c r="T704" s="88"/>
      <c r="U704" s="88"/>
      <c r="V704" s="88"/>
      <c r="W704" s="88"/>
      <c r="X704" s="88"/>
      <c r="Y704" s="88"/>
      <c r="Z704" s="88"/>
      <c r="AA704" s="88"/>
      <c r="AB704" s="88"/>
    </row>
    <row r="705" spans="1:28" ht="71.25" x14ac:dyDescent="0.25">
      <c r="A705" s="87"/>
      <c r="B705" s="90" t="s">
        <v>1105</v>
      </c>
      <c r="C705" s="84" t="s">
        <v>1851</v>
      </c>
      <c r="D705" s="82" t="s">
        <v>1750</v>
      </c>
      <c r="E705" s="83" t="s">
        <v>1751</v>
      </c>
      <c r="F705" s="114" t="s">
        <v>1106</v>
      </c>
      <c r="G705" s="115" t="s">
        <v>2</v>
      </c>
      <c r="H705" s="116">
        <v>5</v>
      </c>
      <c r="I705" s="132">
        <v>157184.66399999999</v>
      </c>
      <c r="J705" s="104">
        <f t="shared" si="61"/>
        <v>29865</v>
      </c>
      <c r="K705" s="104">
        <f t="shared" si="62"/>
        <v>187049.66399999999</v>
      </c>
      <c r="L705" s="112">
        <f t="shared" si="60"/>
        <v>935248.32</v>
      </c>
      <c r="M705" s="113"/>
      <c r="N705" s="113">
        <f t="shared" si="63"/>
        <v>0</v>
      </c>
      <c r="O705" s="113">
        <f t="shared" si="64"/>
        <v>0</v>
      </c>
      <c r="P705" s="113">
        <f t="shared" si="65"/>
        <v>0</v>
      </c>
      <c r="Q705" s="88"/>
      <c r="R705" s="88"/>
      <c r="S705" s="88"/>
      <c r="T705" s="88"/>
      <c r="U705" s="88"/>
      <c r="V705" s="88"/>
      <c r="W705" s="88"/>
      <c r="X705" s="88"/>
      <c r="Y705" s="88"/>
      <c r="Z705" s="88"/>
      <c r="AA705" s="88"/>
      <c r="AB705" s="88"/>
    </row>
    <row r="706" spans="1:28" ht="71.25" x14ac:dyDescent="0.25">
      <c r="A706" s="87"/>
      <c r="B706" s="90" t="s">
        <v>1107</v>
      </c>
      <c r="C706" s="84" t="s">
        <v>1851</v>
      </c>
      <c r="D706" s="82" t="s">
        <v>1750</v>
      </c>
      <c r="E706" s="83" t="s">
        <v>1751</v>
      </c>
      <c r="F706" s="114" t="s">
        <v>1108</v>
      </c>
      <c r="G706" s="115" t="s">
        <v>2</v>
      </c>
      <c r="H706" s="116">
        <v>600</v>
      </c>
      <c r="I706" s="132">
        <v>409.5</v>
      </c>
      <c r="J706" s="104">
        <f t="shared" si="61"/>
        <v>78</v>
      </c>
      <c r="K706" s="104">
        <f t="shared" si="62"/>
        <v>487.5</v>
      </c>
      <c r="L706" s="112">
        <f t="shared" si="60"/>
        <v>292500</v>
      </c>
      <c r="M706" s="113"/>
      <c r="N706" s="113">
        <f t="shared" si="63"/>
        <v>0</v>
      </c>
      <c r="O706" s="113">
        <f t="shared" si="64"/>
        <v>0</v>
      </c>
      <c r="P706" s="113">
        <f t="shared" si="65"/>
        <v>0</v>
      </c>
      <c r="Q706" s="88"/>
      <c r="R706" s="88"/>
      <c r="S706" s="88"/>
      <c r="T706" s="88"/>
      <c r="U706" s="88"/>
      <c r="V706" s="88"/>
      <c r="W706" s="88"/>
      <c r="X706" s="88"/>
      <c r="Y706" s="88"/>
      <c r="Z706" s="88"/>
      <c r="AA706" s="88"/>
      <c r="AB706" s="88"/>
    </row>
    <row r="707" spans="1:28" ht="71.25" x14ac:dyDescent="0.25">
      <c r="A707" s="87"/>
      <c r="B707" s="90" t="s">
        <v>1109</v>
      </c>
      <c r="C707" s="84" t="s">
        <v>1851</v>
      </c>
      <c r="D707" s="82" t="s">
        <v>1750</v>
      </c>
      <c r="E707" s="83" t="s">
        <v>1751</v>
      </c>
      <c r="F707" s="114" t="s">
        <v>1110</v>
      </c>
      <c r="G707" s="115" t="s">
        <v>2</v>
      </c>
      <c r="H707" s="116">
        <v>100</v>
      </c>
      <c r="I707" s="132">
        <v>43717.127999999997</v>
      </c>
      <c r="J707" s="104">
        <f t="shared" si="61"/>
        <v>8306</v>
      </c>
      <c r="K707" s="104">
        <f t="shared" si="62"/>
        <v>52023.127999999997</v>
      </c>
      <c r="L707" s="112">
        <f t="shared" si="60"/>
        <v>5202312.8</v>
      </c>
      <c r="M707" s="113"/>
      <c r="N707" s="113">
        <f t="shared" si="63"/>
        <v>0</v>
      </c>
      <c r="O707" s="113">
        <f t="shared" si="64"/>
        <v>0</v>
      </c>
      <c r="P707" s="113">
        <f t="shared" si="65"/>
        <v>0</v>
      </c>
      <c r="Q707" s="88"/>
      <c r="R707" s="88"/>
      <c r="S707" s="88"/>
      <c r="T707" s="88"/>
      <c r="U707" s="88"/>
      <c r="V707" s="88"/>
      <c r="W707" s="88"/>
      <c r="X707" s="88"/>
      <c r="Y707" s="88"/>
      <c r="Z707" s="88"/>
      <c r="AA707" s="88"/>
      <c r="AB707" s="88"/>
    </row>
    <row r="708" spans="1:28" ht="71.25" x14ac:dyDescent="0.25">
      <c r="A708" s="87"/>
      <c r="B708" s="90" t="s">
        <v>1111</v>
      </c>
      <c r="C708" s="84" t="s">
        <v>1851</v>
      </c>
      <c r="D708" s="82" t="s">
        <v>1750</v>
      </c>
      <c r="E708" s="83" t="s">
        <v>1751</v>
      </c>
      <c r="F708" s="114" t="s">
        <v>1112</v>
      </c>
      <c r="G708" s="115" t="s">
        <v>2</v>
      </c>
      <c r="H708" s="116">
        <v>30.998644322524125</v>
      </c>
      <c r="I708" s="132">
        <v>83730.191999999995</v>
      </c>
      <c r="J708" s="104">
        <f t="shared" si="61"/>
        <v>15909</v>
      </c>
      <c r="K708" s="104">
        <f t="shared" si="62"/>
        <v>99639.191999999995</v>
      </c>
      <c r="L708" s="112">
        <f t="shared" ref="L708:L771" si="66">H708*K708</f>
        <v>3088679.8733916911</v>
      </c>
      <c r="M708" s="113"/>
      <c r="N708" s="113">
        <f t="shared" si="63"/>
        <v>0</v>
      </c>
      <c r="O708" s="113">
        <f t="shared" si="64"/>
        <v>0</v>
      </c>
      <c r="P708" s="113">
        <f t="shared" si="65"/>
        <v>0</v>
      </c>
      <c r="Q708" s="88"/>
      <c r="R708" s="88"/>
      <c r="S708" s="88"/>
      <c r="T708" s="88"/>
      <c r="U708" s="88"/>
      <c r="V708" s="88"/>
      <c r="W708" s="88"/>
      <c r="X708" s="88"/>
      <c r="Y708" s="88"/>
      <c r="Z708" s="88"/>
      <c r="AA708" s="88"/>
      <c r="AB708" s="88"/>
    </row>
    <row r="709" spans="1:28" ht="71.25" x14ac:dyDescent="0.25">
      <c r="A709" s="87"/>
      <c r="B709" s="90" t="s">
        <v>1113</v>
      </c>
      <c r="C709" s="84" t="s">
        <v>1851</v>
      </c>
      <c r="D709" s="82" t="s">
        <v>1750</v>
      </c>
      <c r="E709" s="83" t="s">
        <v>1751</v>
      </c>
      <c r="F709" s="114" t="s">
        <v>1114</v>
      </c>
      <c r="G709" s="115" t="s">
        <v>2</v>
      </c>
      <c r="H709" s="116">
        <v>20</v>
      </c>
      <c r="I709" s="132">
        <v>80873.52</v>
      </c>
      <c r="J709" s="104">
        <f t="shared" ref="J709:J772" si="67">ROUND(I709*0.19,0)</f>
        <v>15366</v>
      </c>
      <c r="K709" s="104">
        <f t="shared" ref="K709:K772" si="68">+I709+J709</f>
        <v>96239.52</v>
      </c>
      <c r="L709" s="112">
        <f t="shared" si="66"/>
        <v>1924790.4000000001</v>
      </c>
      <c r="M709" s="113"/>
      <c r="N709" s="113">
        <f t="shared" ref="N709:N772" si="69">ROUND(M709*0.19,0)</f>
        <v>0</v>
      </c>
      <c r="O709" s="113">
        <f t="shared" ref="O709:O772" si="70">+N709+M709</f>
        <v>0</v>
      </c>
      <c r="P709" s="113">
        <f t="shared" ref="P709:P772" si="71">ROUND(+O709*H709,0)</f>
        <v>0</v>
      </c>
      <c r="Q709" s="88"/>
      <c r="R709" s="88"/>
      <c r="S709" s="88"/>
      <c r="T709" s="88"/>
      <c r="U709" s="88"/>
      <c r="V709" s="88"/>
      <c r="W709" s="88"/>
      <c r="X709" s="88"/>
      <c r="Y709" s="88"/>
      <c r="Z709" s="88"/>
      <c r="AA709" s="88"/>
      <c r="AB709" s="88"/>
    </row>
    <row r="710" spans="1:28" ht="71.25" x14ac:dyDescent="0.25">
      <c r="A710" s="87"/>
      <c r="B710" s="90" t="s">
        <v>1115</v>
      </c>
      <c r="C710" s="84" t="s">
        <v>1851</v>
      </c>
      <c r="D710" s="82" t="s">
        <v>1750</v>
      </c>
      <c r="E710" s="83" t="s">
        <v>1751</v>
      </c>
      <c r="F710" s="114" t="s">
        <v>1117</v>
      </c>
      <c r="G710" s="115" t="s">
        <v>2</v>
      </c>
      <c r="H710" s="116">
        <v>8</v>
      </c>
      <c r="I710" s="132">
        <v>42783</v>
      </c>
      <c r="J710" s="104">
        <f t="shared" si="67"/>
        <v>8129</v>
      </c>
      <c r="K710" s="104">
        <f t="shared" si="68"/>
        <v>50912</v>
      </c>
      <c r="L710" s="112">
        <f t="shared" si="66"/>
        <v>407296</v>
      </c>
      <c r="M710" s="113"/>
      <c r="N710" s="113">
        <f t="shared" si="69"/>
        <v>0</v>
      </c>
      <c r="O710" s="113">
        <f t="shared" si="70"/>
        <v>0</v>
      </c>
      <c r="P710" s="113">
        <f t="shared" si="71"/>
        <v>0</v>
      </c>
      <c r="Q710" s="88"/>
      <c r="R710" s="88"/>
      <c r="S710" s="88"/>
      <c r="T710" s="88"/>
      <c r="U710" s="88"/>
      <c r="V710" s="88"/>
      <c r="W710" s="88"/>
      <c r="X710" s="88"/>
      <c r="Y710" s="88"/>
      <c r="Z710" s="88"/>
      <c r="AA710" s="88"/>
      <c r="AB710" s="88"/>
    </row>
    <row r="711" spans="1:28" ht="71.25" x14ac:dyDescent="0.25">
      <c r="A711" s="87"/>
      <c r="B711" s="90" t="s">
        <v>1116</v>
      </c>
      <c r="C711" s="84" t="s">
        <v>1851</v>
      </c>
      <c r="D711" s="82" t="s">
        <v>1750</v>
      </c>
      <c r="E711" s="83" t="s">
        <v>1751</v>
      </c>
      <c r="F711" s="114" t="s">
        <v>1119</v>
      </c>
      <c r="G711" s="115" t="s">
        <v>2</v>
      </c>
      <c r="H711" s="116">
        <v>6</v>
      </c>
      <c r="I711" s="132">
        <v>39986.856</v>
      </c>
      <c r="J711" s="104">
        <f t="shared" si="67"/>
        <v>7598</v>
      </c>
      <c r="K711" s="104">
        <f t="shared" si="68"/>
        <v>47584.856</v>
      </c>
      <c r="L711" s="112">
        <f t="shared" si="66"/>
        <v>285509.136</v>
      </c>
      <c r="M711" s="113"/>
      <c r="N711" s="113">
        <f t="shared" si="69"/>
        <v>0</v>
      </c>
      <c r="O711" s="113">
        <f t="shared" si="70"/>
        <v>0</v>
      </c>
      <c r="P711" s="113">
        <f t="shared" si="71"/>
        <v>0</v>
      </c>
      <c r="Q711" s="88"/>
      <c r="R711" s="88"/>
      <c r="S711" s="88"/>
      <c r="T711" s="88"/>
      <c r="U711" s="88"/>
      <c r="V711" s="88"/>
      <c r="W711" s="88"/>
      <c r="X711" s="88"/>
      <c r="Y711" s="88"/>
      <c r="Z711" s="88"/>
      <c r="AA711" s="88"/>
      <c r="AB711" s="88"/>
    </row>
    <row r="712" spans="1:28" ht="71.25" x14ac:dyDescent="0.25">
      <c r="A712" s="87"/>
      <c r="B712" s="90" t="s">
        <v>1118</v>
      </c>
      <c r="C712" s="84" t="s">
        <v>1851</v>
      </c>
      <c r="D712" s="82" t="s">
        <v>1750</v>
      </c>
      <c r="E712" s="83" t="s">
        <v>1751</v>
      </c>
      <c r="F712" s="114" t="s">
        <v>1121</v>
      </c>
      <c r="G712" s="115" t="s">
        <v>2</v>
      </c>
      <c r="H712" s="116">
        <v>8</v>
      </c>
      <c r="I712" s="132">
        <v>493979.304</v>
      </c>
      <c r="J712" s="104">
        <f t="shared" si="67"/>
        <v>93856</v>
      </c>
      <c r="K712" s="104">
        <f t="shared" si="68"/>
        <v>587835.304</v>
      </c>
      <c r="L712" s="112">
        <f t="shared" si="66"/>
        <v>4702682.432</v>
      </c>
      <c r="M712" s="113"/>
      <c r="N712" s="113">
        <f t="shared" si="69"/>
        <v>0</v>
      </c>
      <c r="O712" s="113">
        <f t="shared" si="70"/>
        <v>0</v>
      </c>
      <c r="P712" s="113">
        <f t="shared" si="71"/>
        <v>0</v>
      </c>
      <c r="Q712" s="88"/>
      <c r="R712" s="88"/>
      <c r="S712" s="88"/>
      <c r="T712" s="88"/>
      <c r="U712" s="88"/>
      <c r="V712" s="88"/>
      <c r="W712" s="88"/>
      <c r="X712" s="88"/>
      <c r="Y712" s="88"/>
      <c r="Z712" s="88"/>
      <c r="AA712" s="88"/>
      <c r="AB712" s="88"/>
    </row>
    <row r="713" spans="1:28" ht="71.25" x14ac:dyDescent="0.25">
      <c r="A713" s="87"/>
      <c r="B713" s="90" t="s">
        <v>1120</v>
      </c>
      <c r="C713" s="84" t="s">
        <v>1851</v>
      </c>
      <c r="D713" s="82" t="s">
        <v>1750</v>
      </c>
      <c r="E713" s="83" t="s">
        <v>1751</v>
      </c>
      <c r="F713" s="114" t="s">
        <v>1123</v>
      </c>
      <c r="G713" s="136" t="s">
        <v>60</v>
      </c>
      <c r="H713" s="116">
        <v>200</v>
      </c>
      <c r="I713" s="132">
        <v>52568.88</v>
      </c>
      <c r="J713" s="104">
        <f t="shared" si="67"/>
        <v>9988</v>
      </c>
      <c r="K713" s="104">
        <f t="shared" si="68"/>
        <v>62556.88</v>
      </c>
      <c r="L713" s="112">
        <f t="shared" si="66"/>
        <v>12511376</v>
      </c>
      <c r="M713" s="113"/>
      <c r="N713" s="113">
        <f t="shared" si="69"/>
        <v>0</v>
      </c>
      <c r="O713" s="113">
        <f t="shared" si="70"/>
        <v>0</v>
      </c>
      <c r="P713" s="113">
        <f t="shared" si="71"/>
        <v>0</v>
      </c>
      <c r="Q713" s="88"/>
      <c r="R713" s="88"/>
      <c r="S713" s="88"/>
      <c r="T713" s="88"/>
      <c r="U713" s="88"/>
      <c r="V713" s="88"/>
      <c r="W713" s="88"/>
      <c r="X713" s="88"/>
      <c r="Y713" s="88"/>
      <c r="Z713" s="88"/>
      <c r="AA713" s="88"/>
      <c r="AB713" s="88"/>
    </row>
    <row r="714" spans="1:28" ht="71.25" x14ac:dyDescent="0.25">
      <c r="A714" s="87"/>
      <c r="B714" s="90" t="s">
        <v>1122</v>
      </c>
      <c r="C714" s="84" t="s">
        <v>1851</v>
      </c>
      <c r="D714" s="82" t="s">
        <v>1750</v>
      </c>
      <c r="E714" s="83" t="s">
        <v>1751</v>
      </c>
      <c r="F714" s="114" t="s">
        <v>1125</v>
      </c>
      <c r="G714" s="136" t="s">
        <v>60</v>
      </c>
      <c r="H714" s="116">
        <v>200</v>
      </c>
      <c r="I714" s="132">
        <v>63082.656000000003</v>
      </c>
      <c r="J714" s="104">
        <f t="shared" si="67"/>
        <v>11986</v>
      </c>
      <c r="K714" s="104">
        <f t="shared" si="68"/>
        <v>75068.656000000003</v>
      </c>
      <c r="L714" s="112">
        <f t="shared" si="66"/>
        <v>15013731.200000001</v>
      </c>
      <c r="M714" s="113"/>
      <c r="N714" s="113">
        <f t="shared" si="69"/>
        <v>0</v>
      </c>
      <c r="O714" s="113">
        <f t="shared" si="70"/>
        <v>0</v>
      </c>
      <c r="P714" s="113">
        <f t="shared" si="71"/>
        <v>0</v>
      </c>
      <c r="Q714" s="88"/>
      <c r="R714" s="88"/>
      <c r="S714" s="88"/>
      <c r="T714" s="88"/>
      <c r="U714" s="88"/>
      <c r="V714" s="88"/>
      <c r="W714" s="88"/>
      <c r="X714" s="88"/>
      <c r="Y714" s="88"/>
      <c r="Z714" s="88"/>
      <c r="AA714" s="88"/>
      <c r="AB714" s="88"/>
    </row>
    <row r="715" spans="1:28" ht="71.25" x14ac:dyDescent="0.25">
      <c r="A715" s="87"/>
      <c r="B715" s="90" t="s">
        <v>1124</v>
      </c>
      <c r="C715" s="84" t="s">
        <v>1851</v>
      </c>
      <c r="D715" s="82" t="s">
        <v>1750</v>
      </c>
      <c r="E715" s="83" t="s">
        <v>1751</v>
      </c>
      <c r="F715" s="114" t="s">
        <v>1127</v>
      </c>
      <c r="G715" s="115" t="s">
        <v>1612</v>
      </c>
      <c r="H715" s="116">
        <v>9</v>
      </c>
      <c r="I715" s="132">
        <v>261113.58</v>
      </c>
      <c r="J715" s="104">
        <f t="shared" si="67"/>
        <v>49612</v>
      </c>
      <c r="K715" s="104">
        <f t="shared" si="68"/>
        <v>310725.57999999996</v>
      </c>
      <c r="L715" s="112">
        <f t="shared" si="66"/>
        <v>2796530.2199999997</v>
      </c>
      <c r="M715" s="113"/>
      <c r="N715" s="113">
        <f t="shared" si="69"/>
        <v>0</v>
      </c>
      <c r="O715" s="113">
        <f t="shared" si="70"/>
        <v>0</v>
      </c>
      <c r="P715" s="113">
        <f t="shared" si="71"/>
        <v>0</v>
      </c>
      <c r="Q715" s="88"/>
      <c r="R715" s="88"/>
      <c r="S715" s="88"/>
      <c r="T715" s="88"/>
      <c r="U715" s="88"/>
      <c r="V715" s="88"/>
      <c r="W715" s="88"/>
      <c r="X715" s="88"/>
      <c r="Y715" s="88"/>
      <c r="Z715" s="88"/>
      <c r="AA715" s="88"/>
      <c r="AB715" s="88"/>
    </row>
    <row r="716" spans="1:28" ht="71.25" x14ac:dyDescent="0.25">
      <c r="A716" s="87"/>
      <c r="B716" s="90" t="s">
        <v>1126</v>
      </c>
      <c r="C716" s="84" t="s">
        <v>1851</v>
      </c>
      <c r="D716" s="82" t="s">
        <v>1750</v>
      </c>
      <c r="E716" s="83" t="s">
        <v>1751</v>
      </c>
      <c r="F716" s="114" t="s">
        <v>1129</v>
      </c>
      <c r="G716" s="115" t="s">
        <v>2</v>
      </c>
      <c r="H716" s="116">
        <v>2</v>
      </c>
      <c r="I716" s="132">
        <v>67752.047999999995</v>
      </c>
      <c r="J716" s="104">
        <f t="shared" si="67"/>
        <v>12873</v>
      </c>
      <c r="K716" s="104">
        <f t="shared" si="68"/>
        <v>80625.047999999995</v>
      </c>
      <c r="L716" s="112">
        <f t="shared" si="66"/>
        <v>161250.09599999999</v>
      </c>
      <c r="M716" s="113"/>
      <c r="N716" s="113">
        <f t="shared" si="69"/>
        <v>0</v>
      </c>
      <c r="O716" s="113">
        <f t="shared" si="70"/>
        <v>0</v>
      </c>
      <c r="P716" s="113">
        <f t="shared" si="71"/>
        <v>0</v>
      </c>
      <c r="Q716" s="88"/>
      <c r="R716" s="88"/>
      <c r="S716" s="88"/>
      <c r="T716" s="88"/>
      <c r="U716" s="88"/>
      <c r="V716" s="88"/>
      <c r="W716" s="88"/>
      <c r="X716" s="88"/>
      <c r="Y716" s="88"/>
      <c r="Z716" s="88"/>
      <c r="AA716" s="88"/>
      <c r="AB716" s="88"/>
    </row>
    <row r="717" spans="1:28" ht="71.25" x14ac:dyDescent="0.25">
      <c r="A717" s="87"/>
      <c r="B717" s="90" t="s">
        <v>1128</v>
      </c>
      <c r="C717" s="84" t="s">
        <v>1851</v>
      </c>
      <c r="D717" s="82" t="s">
        <v>1750</v>
      </c>
      <c r="E717" s="83" t="s">
        <v>1751</v>
      </c>
      <c r="F717" s="114" t="s">
        <v>1131</v>
      </c>
      <c r="G717" s="115" t="s">
        <v>2</v>
      </c>
      <c r="H717" s="116">
        <v>4</v>
      </c>
      <c r="I717" s="132">
        <v>284612.32799999998</v>
      </c>
      <c r="J717" s="104">
        <f t="shared" si="67"/>
        <v>54076</v>
      </c>
      <c r="K717" s="104">
        <f t="shared" si="68"/>
        <v>338688.32799999998</v>
      </c>
      <c r="L717" s="112">
        <f t="shared" si="66"/>
        <v>1354753.3119999999</v>
      </c>
      <c r="M717" s="113"/>
      <c r="N717" s="113">
        <f t="shared" si="69"/>
        <v>0</v>
      </c>
      <c r="O717" s="113">
        <f t="shared" si="70"/>
        <v>0</v>
      </c>
      <c r="P717" s="113">
        <f t="shared" si="71"/>
        <v>0</v>
      </c>
      <c r="Q717" s="88"/>
      <c r="R717" s="88"/>
      <c r="S717" s="88"/>
      <c r="T717" s="88"/>
      <c r="U717" s="88"/>
      <c r="V717" s="88"/>
      <c r="W717" s="88"/>
      <c r="X717" s="88"/>
      <c r="Y717" s="88"/>
      <c r="Z717" s="88"/>
      <c r="AA717" s="88"/>
      <c r="AB717" s="88"/>
    </row>
    <row r="718" spans="1:28" ht="71.25" x14ac:dyDescent="0.25">
      <c r="A718" s="87"/>
      <c r="B718" s="90" t="s">
        <v>1130</v>
      </c>
      <c r="C718" s="84" t="s">
        <v>1851</v>
      </c>
      <c r="D718" s="82" t="s">
        <v>1750</v>
      </c>
      <c r="E718" s="83" t="s">
        <v>1751</v>
      </c>
      <c r="F718" s="114" t="s">
        <v>1133</v>
      </c>
      <c r="G718" s="115" t="s">
        <v>2</v>
      </c>
      <c r="H718" s="116">
        <v>180</v>
      </c>
      <c r="I718" s="132">
        <v>66264.744000000006</v>
      </c>
      <c r="J718" s="104">
        <f t="shared" si="67"/>
        <v>12590</v>
      </c>
      <c r="K718" s="104">
        <f t="shared" si="68"/>
        <v>78854.744000000006</v>
      </c>
      <c r="L718" s="112">
        <f t="shared" si="66"/>
        <v>14193853.920000002</v>
      </c>
      <c r="M718" s="113"/>
      <c r="N718" s="113">
        <f t="shared" si="69"/>
        <v>0</v>
      </c>
      <c r="O718" s="113">
        <f t="shared" si="70"/>
        <v>0</v>
      </c>
      <c r="P718" s="113">
        <f t="shared" si="71"/>
        <v>0</v>
      </c>
      <c r="Q718" s="88"/>
      <c r="R718" s="88"/>
      <c r="S718" s="88"/>
      <c r="T718" s="88"/>
      <c r="U718" s="88"/>
      <c r="V718" s="88"/>
      <c r="W718" s="88"/>
      <c r="X718" s="88"/>
      <c r="Y718" s="88"/>
      <c r="Z718" s="88"/>
      <c r="AA718" s="88"/>
      <c r="AB718" s="88"/>
    </row>
    <row r="719" spans="1:28" ht="71.25" x14ac:dyDescent="0.25">
      <c r="A719" s="87"/>
      <c r="B719" s="90" t="s">
        <v>1132</v>
      </c>
      <c r="C719" s="84" t="s">
        <v>1851</v>
      </c>
      <c r="D719" s="82" t="s">
        <v>1750</v>
      </c>
      <c r="E719" s="83" t="s">
        <v>1751</v>
      </c>
      <c r="F719" s="114" t="s">
        <v>1135</v>
      </c>
      <c r="G719" s="115" t="s">
        <v>2</v>
      </c>
      <c r="H719" s="116">
        <v>13</v>
      </c>
      <c r="I719" s="132">
        <v>95570.747999999992</v>
      </c>
      <c r="J719" s="104">
        <f t="shared" si="67"/>
        <v>18158</v>
      </c>
      <c r="K719" s="104">
        <f t="shared" si="68"/>
        <v>113728.74799999999</v>
      </c>
      <c r="L719" s="112">
        <f t="shared" si="66"/>
        <v>1478473.7239999999</v>
      </c>
      <c r="M719" s="113"/>
      <c r="N719" s="113">
        <f t="shared" si="69"/>
        <v>0</v>
      </c>
      <c r="O719" s="113">
        <f t="shared" si="70"/>
        <v>0</v>
      </c>
      <c r="P719" s="113">
        <f t="shared" si="71"/>
        <v>0</v>
      </c>
      <c r="Q719" s="88"/>
      <c r="R719" s="88"/>
      <c r="S719" s="88"/>
      <c r="T719" s="88"/>
      <c r="U719" s="88"/>
      <c r="V719" s="88"/>
      <c r="W719" s="88"/>
      <c r="X719" s="88"/>
      <c r="Y719" s="88"/>
      <c r="Z719" s="88"/>
      <c r="AA719" s="88"/>
      <c r="AB719" s="88"/>
    </row>
    <row r="720" spans="1:28" ht="71.25" x14ac:dyDescent="0.25">
      <c r="A720" s="87"/>
      <c r="B720" s="90" t="s">
        <v>1134</v>
      </c>
      <c r="C720" s="84" t="s">
        <v>1851</v>
      </c>
      <c r="D720" s="82" t="s">
        <v>1750</v>
      </c>
      <c r="E720" s="83" t="s">
        <v>1751</v>
      </c>
      <c r="F720" s="114" t="s">
        <v>1137</v>
      </c>
      <c r="G720" s="115" t="s">
        <v>2</v>
      </c>
      <c r="H720" s="116">
        <v>10</v>
      </c>
      <c r="I720" s="132">
        <v>539277.64800000004</v>
      </c>
      <c r="J720" s="104">
        <f t="shared" si="67"/>
        <v>102463</v>
      </c>
      <c r="K720" s="104">
        <f t="shared" si="68"/>
        <v>641740.64800000004</v>
      </c>
      <c r="L720" s="112">
        <f t="shared" si="66"/>
        <v>6417406.4800000004</v>
      </c>
      <c r="M720" s="113"/>
      <c r="N720" s="113">
        <f t="shared" si="69"/>
        <v>0</v>
      </c>
      <c r="O720" s="113">
        <f t="shared" si="70"/>
        <v>0</v>
      </c>
      <c r="P720" s="113">
        <f t="shared" si="71"/>
        <v>0</v>
      </c>
      <c r="Q720" s="88"/>
      <c r="R720" s="88"/>
      <c r="S720" s="88"/>
      <c r="T720" s="88"/>
      <c r="U720" s="88"/>
      <c r="V720" s="88"/>
      <c r="W720" s="88"/>
      <c r="X720" s="88"/>
      <c r="Y720" s="88"/>
      <c r="Z720" s="88"/>
      <c r="AA720" s="88"/>
      <c r="AB720" s="88"/>
    </row>
    <row r="721" spans="1:28" ht="71.25" x14ac:dyDescent="0.25">
      <c r="A721" s="87"/>
      <c r="B721" s="90" t="s">
        <v>1136</v>
      </c>
      <c r="C721" s="84" t="s">
        <v>1851</v>
      </c>
      <c r="D721" s="82" t="s">
        <v>1750</v>
      </c>
      <c r="E721" s="83" t="s">
        <v>1751</v>
      </c>
      <c r="F721" s="114" t="s">
        <v>1139</v>
      </c>
      <c r="G721" s="115" t="s">
        <v>2</v>
      </c>
      <c r="H721" s="116">
        <v>5</v>
      </c>
      <c r="I721" s="132">
        <v>1324749.9720000001</v>
      </c>
      <c r="J721" s="104">
        <f t="shared" si="67"/>
        <v>251702</v>
      </c>
      <c r="K721" s="104">
        <f t="shared" si="68"/>
        <v>1576451.9720000001</v>
      </c>
      <c r="L721" s="112">
        <f t="shared" si="66"/>
        <v>7882259.8600000003</v>
      </c>
      <c r="M721" s="113"/>
      <c r="N721" s="113">
        <f t="shared" si="69"/>
        <v>0</v>
      </c>
      <c r="O721" s="113">
        <f t="shared" si="70"/>
        <v>0</v>
      </c>
      <c r="P721" s="113">
        <f t="shared" si="71"/>
        <v>0</v>
      </c>
      <c r="Q721" s="88"/>
      <c r="R721" s="88"/>
      <c r="S721" s="88"/>
      <c r="T721" s="88"/>
      <c r="U721" s="88"/>
      <c r="V721" s="88"/>
      <c r="W721" s="88"/>
      <c r="X721" s="88"/>
      <c r="Y721" s="88"/>
      <c r="Z721" s="88"/>
      <c r="AA721" s="88"/>
      <c r="AB721" s="88"/>
    </row>
    <row r="722" spans="1:28" ht="71.25" x14ac:dyDescent="0.25">
      <c r="A722" s="87"/>
      <c r="B722" s="90" t="s">
        <v>1138</v>
      </c>
      <c r="C722" s="84" t="s">
        <v>1851</v>
      </c>
      <c r="D722" s="82" t="s">
        <v>1750</v>
      </c>
      <c r="E722" s="83" t="s">
        <v>1751</v>
      </c>
      <c r="F722" s="114" t="s">
        <v>1141</v>
      </c>
      <c r="G722" s="115" t="s">
        <v>2</v>
      </c>
      <c r="H722" s="116">
        <v>11</v>
      </c>
      <c r="I722" s="132">
        <v>119001.792</v>
      </c>
      <c r="J722" s="104">
        <f t="shared" si="67"/>
        <v>22610</v>
      </c>
      <c r="K722" s="104">
        <f t="shared" si="68"/>
        <v>141611.79200000002</v>
      </c>
      <c r="L722" s="112">
        <f t="shared" si="66"/>
        <v>1557729.7120000003</v>
      </c>
      <c r="M722" s="113"/>
      <c r="N722" s="113">
        <f t="shared" si="69"/>
        <v>0</v>
      </c>
      <c r="O722" s="113">
        <f t="shared" si="70"/>
        <v>0</v>
      </c>
      <c r="P722" s="113">
        <f t="shared" si="71"/>
        <v>0</v>
      </c>
      <c r="Q722" s="88"/>
      <c r="R722" s="88"/>
      <c r="S722" s="88"/>
      <c r="T722" s="88"/>
      <c r="U722" s="88"/>
      <c r="V722" s="88"/>
      <c r="W722" s="88"/>
      <c r="X722" s="88"/>
      <c r="Y722" s="88"/>
      <c r="Z722" s="88"/>
      <c r="AA722" s="88"/>
      <c r="AB722" s="88"/>
    </row>
    <row r="723" spans="1:28" ht="71.25" x14ac:dyDescent="0.25">
      <c r="A723" s="87"/>
      <c r="B723" s="90" t="s">
        <v>1140</v>
      </c>
      <c r="C723" s="84" t="s">
        <v>1851</v>
      </c>
      <c r="D723" s="82" t="s">
        <v>1750</v>
      </c>
      <c r="E723" s="83" t="s">
        <v>1751</v>
      </c>
      <c r="F723" s="114" t="s">
        <v>1143</v>
      </c>
      <c r="G723" s="115" t="s">
        <v>2</v>
      </c>
      <c r="H723" s="116">
        <v>5</v>
      </c>
      <c r="I723" s="132">
        <v>158167.46400000001</v>
      </c>
      <c r="J723" s="104">
        <f t="shared" si="67"/>
        <v>30052</v>
      </c>
      <c r="K723" s="104">
        <f t="shared" si="68"/>
        <v>188219.46400000001</v>
      </c>
      <c r="L723" s="112">
        <f t="shared" si="66"/>
        <v>941097.32000000007</v>
      </c>
      <c r="M723" s="113"/>
      <c r="N723" s="113">
        <f t="shared" si="69"/>
        <v>0</v>
      </c>
      <c r="O723" s="113">
        <f t="shared" si="70"/>
        <v>0</v>
      </c>
      <c r="P723" s="113">
        <f t="shared" si="71"/>
        <v>0</v>
      </c>
      <c r="Q723" s="88"/>
      <c r="R723" s="88"/>
      <c r="S723" s="88"/>
      <c r="T723" s="88"/>
      <c r="U723" s="88"/>
      <c r="V723" s="88"/>
      <c r="W723" s="88"/>
      <c r="X723" s="88"/>
      <c r="Y723" s="88"/>
      <c r="Z723" s="88"/>
      <c r="AA723" s="88"/>
      <c r="AB723" s="88"/>
    </row>
    <row r="724" spans="1:28" ht="71.25" x14ac:dyDescent="0.25">
      <c r="A724" s="87"/>
      <c r="B724" s="90" t="s">
        <v>1142</v>
      </c>
      <c r="C724" s="84" t="s">
        <v>1851</v>
      </c>
      <c r="D724" s="82" t="s">
        <v>1750</v>
      </c>
      <c r="E724" s="83" t="s">
        <v>1751</v>
      </c>
      <c r="F724" s="114" t="s">
        <v>1145</v>
      </c>
      <c r="G724" s="115" t="s">
        <v>2</v>
      </c>
      <c r="H724" s="116">
        <v>18</v>
      </c>
      <c r="I724" s="132">
        <v>102333.504</v>
      </c>
      <c r="J724" s="104">
        <f t="shared" si="67"/>
        <v>19443</v>
      </c>
      <c r="K724" s="104">
        <f t="shared" si="68"/>
        <v>121776.504</v>
      </c>
      <c r="L724" s="112">
        <f t="shared" si="66"/>
        <v>2191977.0720000002</v>
      </c>
      <c r="M724" s="113"/>
      <c r="N724" s="113">
        <f t="shared" si="69"/>
        <v>0</v>
      </c>
      <c r="O724" s="113">
        <f t="shared" si="70"/>
        <v>0</v>
      </c>
      <c r="P724" s="113">
        <f t="shared" si="71"/>
        <v>0</v>
      </c>
      <c r="Q724" s="88"/>
      <c r="R724" s="88"/>
      <c r="S724" s="88"/>
      <c r="T724" s="88"/>
      <c r="U724" s="88"/>
      <c r="V724" s="88"/>
      <c r="W724" s="88"/>
      <c r="X724" s="88"/>
      <c r="Y724" s="88"/>
      <c r="Z724" s="88"/>
      <c r="AA724" s="88"/>
      <c r="AB724" s="88"/>
    </row>
    <row r="725" spans="1:28" ht="71.25" x14ac:dyDescent="0.25">
      <c r="A725" s="87"/>
      <c r="B725" s="90" t="s">
        <v>1144</v>
      </c>
      <c r="C725" s="84" t="s">
        <v>1851</v>
      </c>
      <c r="D725" s="82" t="s">
        <v>1750</v>
      </c>
      <c r="E725" s="83" t="s">
        <v>1751</v>
      </c>
      <c r="F725" s="114" t="s">
        <v>1147</v>
      </c>
      <c r="G725" s="115" t="s">
        <v>2</v>
      </c>
      <c r="H725" s="116">
        <v>20</v>
      </c>
      <c r="I725" s="132">
        <v>269002.18800000002</v>
      </c>
      <c r="J725" s="104">
        <f t="shared" si="67"/>
        <v>51110</v>
      </c>
      <c r="K725" s="104">
        <f t="shared" si="68"/>
        <v>320112.18800000002</v>
      </c>
      <c r="L725" s="112">
        <f t="shared" si="66"/>
        <v>6402243.7600000007</v>
      </c>
      <c r="M725" s="113"/>
      <c r="N725" s="113">
        <f t="shared" si="69"/>
        <v>0</v>
      </c>
      <c r="O725" s="113">
        <f t="shared" si="70"/>
        <v>0</v>
      </c>
      <c r="P725" s="113">
        <f t="shared" si="71"/>
        <v>0</v>
      </c>
      <c r="Q725" s="88"/>
      <c r="R725" s="88"/>
      <c r="S725" s="88"/>
      <c r="T725" s="88"/>
      <c r="U725" s="88"/>
      <c r="V725" s="88"/>
      <c r="W725" s="88"/>
      <c r="X725" s="88"/>
      <c r="Y725" s="88"/>
      <c r="Z725" s="88"/>
      <c r="AA725" s="88"/>
      <c r="AB725" s="88"/>
    </row>
    <row r="726" spans="1:28" ht="71.25" x14ac:dyDescent="0.25">
      <c r="A726" s="87"/>
      <c r="B726" s="90" t="s">
        <v>1146</v>
      </c>
      <c r="C726" s="84" t="s">
        <v>1851</v>
      </c>
      <c r="D726" s="82" t="s">
        <v>1750</v>
      </c>
      <c r="E726" s="83" t="s">
        <v>1751</v>
      </c>
      <c r="F726" s="114" t="s">
        <v>1456</v>
      </c>
      <c r="G726" s="117" t="s">
        <v>2</v>
      </c>
      <c r="H726" s="118">
        <v>36</v>
      </c>
      <c r="I726" s="132">
        <v>139097.86799999999</v>
      </c>
      <c r="J726" s="104">
        <f t="shared" si="67"/>
        <v>26429</v>
      </c>
      <c r="K726" s="104">
        <f t="shared" si="68"/>
        <v>165526.86799999999</v>
      </c>
      <c r="L726" s="112">
        <f t="shared" si="66"/>
        <v>5958967.2479999997</v>
      </c>
      <c r="M726" s="113"/>
      <c r="N726" s="113">
        <f t="shared" si="69"/>
        <v>0</v>
      </c>
      <c r="O726" s="113">
        <f t="shared" si="70"/>
        <v>0</v>
      </c>
      <c r="P726" s="113">
        <f t="shared" si="71"/>
        <v>0</v>
      </c>
      <c r="Q726" s="88"/>
      <c r="R726" s="88"/>
      <c r="S726" s="88"/>
      <c r="T726" s="88"/>
      <c r="U726" s="88"/>
      <c r="V726" s="88"/>
      <c r="W726" s="88"/>
      <c r="X726" s="88"/>
      <c r="Y726" s="88"/>
      <c r="Z726" s="88"/>
      <c r="AA726" s="88"/>
      <c r="AB726" s="88"/>
    </row>
    <row r="727" spans="1:28" ht="71.25" x14ac:dyDescent="0.25">
      <c r="A727" s="87"/>
      <c r="B727" s="90" t="s">
        <v>1148</v>
      </c>
      <c r="C727" s="84" t="s">
        <v>1851</v>
      </c>
      <c r="D727" s="82" t="s">
        <v>1750</v>
      </c>
      <c r="E727" s="83" t="s">
        <v>1751</v>
      </c>
      <c r="F727" s="114" t="s">
        <v>1457</v>
      </c>
      <c r="G727" s="117" t="s">
        <v>2</v>
      </c>
      <c r="H727" s="118">
        <v>12</v>
      </c>
      <c r="I727" s="132">
        <v>202979.86799999999</v>
      </c>
      <c r="J727" s="104">
        <f t="shared" si="67"/>
        <v>38566</v>
      </c>
      <c r="K727" s="104">
        <f t="shared" si="68"/>
        <v>241545.86799999999</v>
      </c>
      <c r="L727" s="112">
        <f t="shared" si="66"/>
        <v>2898550.4159999997</v>
      </c>
      <c r="M727" s="113"/>
      <c r="N727" s="113">
        <f t="shared" si="69"/>
        <v>0</v>
      </c>
      <c r="O727" s="113">
        <f t="shared" si="70"/>
        <v>0</v>
      </c>
      <c r="P727" s="113">
        <f t="shared" si="71"/>
        <v>0</v>
      </c>
      <c r="Q727" s="88"/>
      <c r="R727" s="88"/>
      <c r="S727" s="88"/>
      <c r="T727" s="88"/>
      <c r="U727" s="88"/>
      <c r="V727" s="88"/>
      <c r="W727" s="88"/>
      <c r="X727" s="88"/>
      <c r="Y727" s="88"/>
      <c r="Z727" s="88"/>
      <c r="AA727" s="88"/>
      <c r="AB727" s="88"/>
    </row>
    <row r="728" spans="1:28" ht="71.25" x14ac:dyDescent="0.25">
      <c r="A728" s="87"/>
      <c r="B728" s="90" t="s">
        <v>1150</v>
      </c>
      <c r="C728" s="84" t="s">
        <v>1851</v>
      </c>
      <c r="D728" s="82" t="s">
        <v>1750</v>
      </c>
      <c r="E728" s="83" t="s">
        <v>1751</v>
      </c>
      <c r="F728" s="114" t="s">
        <v>1458</v>
      </c>
      <c r="G728" s="117" t="s">
        <v>2</v>
      </c>
      <c r="H728" s="118">
        <v>36</v>
      </c>
      <c r="I728" s="132">
        <v>89411.868000000002</v>
      </c>
      <c r="J728" s="104">
        <f t="shared" si="67"/>
        <v>16988</v>
      </c>
      <c r="K728" s="104">
        <f t="shared" si="68"/>
        <v>106399.868</v>
      </c>
      <c r="L728" s="112">
        <f t="shared" si="66"/>
        <v>3830395.2480000001</v>
      </c>
      <c r="M728" s="113"/>
      <c r="N728" s="113">
        <f t="shared" si="69"/>
        <v>0</v>
      </c>
      <c r="O728" s="113">
        <f t="shared" si="70"/>
        <v>0</v>
      </c>
      <c r="P728" s="113">
        <f t="shared" si="71"/>
        <v>0</v>
      </c>
      <c r="Q728" s="88"/>
      <c r="R728" s="88"/>
      <c r="S728" s="88"/>
      <c r="T728" s="88"/>
      <c r="U728" s="88"/>
      <c r="V728" s="88"/>
      <c r="W728" s="88"/>
      <c r="X728" s="88"/>
      <c r="Y728" s="88"/>
      <c r="Z728" s="88"/>
      <c r="AA728" s="88"/>
      <c r="AB728" s="88"/>
    </row>
    <row r="729" spans="1:28" ht="71.25" x14ac:dyDescent="0.25">
      <c r="A729" s="87"/>
      <c r="B729" s="90" t="s">
        <v>1152</v>
      </c>
      <c r="C729" s="84" t="s">
        <v>1851</v>
      </c>
      <c r="D729" s="82" t="s">
        <v>1750</v>
      </c>
      <c r="E729" s="83" t="s">
        <v>1751</v>
      </c>
      <c r="F729" s="114" t="s">
        <v>1459</v>
      </c>
      <c r="G729" s="117" t="s">
        <v>2</v>
      </c>
      <c r="H729" s="118">
        <v>36</v>
      </c>
      <c r="I729" s="132">
        <v>89411.868000000002</v>
      </c>
      <c r="J729" s="104">
        <f t="shared" si="67"/>
        <v>16988</v>
      </c>
      <c r="K729" s="104">
        <f t="shared" si="68"/>
        <v>106399.868</v>
      </c>
      <c r="L729" s="112">
        <f t="shared" si="66"/>
        <v>3830395.2480000001</v>
      </c>
      <c r="M729" s="113"/>
      <c r="N729" s="113">
        <f t="shared" si="69"/>
        <v>0</v>
      </c>
      <c r="O729" s="113">
        <f t="shared" si="70"/>
        <v>0</v>
      </c>
      <c r="P729" s="113">
        <f t="shared" si="71"/>
        <v>0</v>
      </c>
      <c r="Q729" s="88"/>
      <c r="R729" s="88"/>
      <c r="S729" s="88"/>
      <c r="T729" s="88"/>
      <c r="U729" s="88"/>
      <c r="V729" s="88"/>
      <c r="W729" s="88"/>
      <c r="X729" s="88"/>
      <c r="Y729" s="88"/>
      <c r="Z729" s="88"/>
      <c r="AA729" s="88"/>
      <c r="AB729" s="88"/>
    </row>
    <row r="730" spans="1:28" ht="71.25" x14ac:dyDescent="0.25">
      <c r="A730" s="87"/>
      <c r="B730" s="90" t="s">
        <v>1154</v>
      </c>
      <c r="C730" s="84" t="s">
        <v>1851</v>
      </c>
      <c r="D730" s="82" t="s">
        <v>1750</v>
      </c>
      <c r="E730" s="83" t="s">
        <v>1751</v>
      </c>
      <c r="F730" s="114" t="s">
        <v>1460</v>
      </c>
      <c r="G730" s="117" t="s">
        <v>2</v>
      </c>
      <c r="H730" s="118">
        <v>36</v>
      </c>
      <c r="I730" s="132">
        <v>61019.868000000002</v>
      </c>
      <c r="J730" s="104">
        <f t="shared" si="67"/>
        <v>11594</v>
      </c>
      <c r="K730" s="104">
        <f t="shared" si="68"/>
        <v>72613.868000000002</v>
      </c>
      <c r="L730" s="112">
        <f t="shared" si="66"/>
        <v>2614099.2480000001</v>
      </c>
      <c r="M730" s="113"/>
      <c r="N730" s="113">
        <f t="shared" si="69"/>
        <v>0</v>
      </c>
      <c r="O730" s="113">
        <f t="shared" si="70"/>
        <v>0</v>
      </c>
      <c r="P730" s="113">
        <f t="shared" si="71"/>
        <v>0</v>
      </c>
      <c r="Q730" s="88"/>
      <c r="R730" s="88"/>
      <c r="S730" s="88"/>
      <c r="T730" s="88"/>
      <c r="U730" s="88"/>
      <c r="V730" s="88"/>
      <c r="W730" s="88"/>
      <c r="X730" s="88"/>
      <c r="Y730" s="88"/>
      <c r="Z730" s="88"/>
      <c r="AA730" s="88"/>
      <c r="AB730" s="88"/>
    </row>
    <row r="731" spans="1:28" ht="71.25" x14ac:dyDescent="0.25">
      <c r="A731" s="87"/>
      <c r="B731" s="90" t="s">
        <v>1156</v>
      </c>
      <c r="C731" s="84" t="s">
        <v>1851</v>
      </c>
      <c r="D731" s="82" t="s">
        <v>1750</v>
      </c>
      <c r="E731" s="83" t="s">
        <v>1751</v>
      </c>
      <c r="F731" s="114" t="s">
        <v>1149</v>
      </c>
      <c r="G731" s="115" t="s">
        <v>2</v>
      </c>
      <c r="H731" s="116">
        <v>4</v>
      </c>
      <c r="I731" s="132">
        <v>1448997.7320000001</v>
      </c>
      <c r="J731" s="104">
        <f t="shared" si="67"/>
        <v>275310</v>
      </c>
      <c r="K731" s="104">
        <f t="shared" si="68"/>
        <v>1724307.7320000001</v>
      </c>
      <c r="L731" s="112">
        <f t="shared" si="66"/>
        <v>6897230.9280000003</v>
      </c>
      <c r="M731" s="113"/>
      <c r="N731" s="113">
        <f t="shared" si="69"/>
        <v>0</v>
      </c>
      <c r="O731" s="113">
        <f t="shared" si="70"/>
        <v>0</v>
      </c>
      <c r="P731" s="113">
        <f t="shared" si="71"/>
        <v>0</v>
      </c>
      <c r="Q731" s="88"/>
      <c r="R731" s="88"/>
      <c r="S731" s="88"/>
      <c r="T731" s="88"/>
      <c r="U731" s="88"/>
      <c r="V731" s="88"/>
      <c r="W731" s="88"/>
      <c r="X731" s="88"/>
      <c r="Y731" s="88"/>
      <c r="Z731" s="88"/>
      <c r="AA731" s="88"/>
      <c r="AB731" s="88"/>
    </row>
    <row r="732" spans="1:28" ht="71.25" x14ac:dyDescent="0.25">
      <c r="A732" s="87"/>
      <c r="B732" s="90" t="s">
        <v>1159</v>
      </c>
      <c r="C732" s="84" t="s">
        <v>1851</v>
      </c>
      <c r="D732" s="82" t="s">
        <v>1750</v>
      </c>
      <c r="E732" s="83" t="s">
        <v>1751</v>
      </c>
      <c r="F732" s="114" t="s">
        <v>1151</v>
      </c>
      <c r="G732" s="115" t="s">
        <v>2</v>
      </c>
      <c r="H732" s="116">
        <v>4</v>
      </c>
      <c r="I732" s="132">
        <v>1685853.6240000001</v>
      </c>
      <c r="J732" s="104">
        <f t="shared" si="67"/>
        <v>320312</v>
      </c>
      <c r="K732" s="104">
        <f t="shared" si="68"/>
        <v>2006165.6240000001</v>
      </c>
      <c r="L732" s="112">
        <f t="shared" si="66"/>
        <v>8024662.4960000003</v>
      </c>
      <c r="M732" s="113"/>
      <c r="N732" s="113">
        <f t="shared" si="69"/>
        <v>0</v>
      </c>
      <c r="O732" s="113">
        <f t="shared" si="70"/>
        <v>0</v>
      </c>
      <c r="P732" s="113">
        <f t="shared" si="71"/>
        <v>0</v>
      </c>
      <c r="Q732" s="88"/>
      <c r="R732" s="88"/>
      <c r="S732" s="88"/>
      <c r="T732" s="88"/>
      <c r="U732" s="88"/>
      <c r="V732" s="88"/>
      <c r="W732" s="88"/>
      <c r="X732" s="88"/>
      <c r="Y732" s="88"/>
      <c r="Z732" s="88"/>
      <c r="AA732" s="88"/>
      <c r="AB732" s="88"/>
    </row>
    <row r="733" spans="1:28" ht="71.25" x14ac:dyDescent="0.25">
      <c r="A733" s="87"/>
      <c r="B733" s="90" t="s">
        <v>1161</v>
      </c>
      <c r="C733" s="84" t="s">
        <v>1851</v>
      </c>
      <c r="D733" s="82" t="s">
        <v>1750</v>
      </c>
      <c r="E733" s="83" t="s">
        <v>1751</v>
      </c>
      <c r="F733" s="114" t="s">
        <v>1153</v>
      </c>
      <c r="G733" s="115" t="s">
        <v>2</v>
      </c>
      <c r="H733" s="116">
        <v>3</v>
      </c>
      <c r="I733" s="132">
        <v>3343942.0559999999</v>
      </c>
      <c r="J733" s="104">
        <f t="shared" si="67"/>
        <v>635349</v>
      </c>
      <c r="K733" s="104">
        <f t="shared" si="68"/>
        <v>3979291.0559999999</v>
      </c>
      <c r="L733" s="112">
        <f t="shared" si="66"/>
        <v>11937873.168</v>
      </c>
      <c r="M733" s="113"/>
      <c r="N733" s="113">
        <f t="shared" si="69"/>
        <v>0</v>
      </c>
      <c r="O733" s="113">
        <f t="shared" si="70"/>
        <v>0</v>
      </c>
      <c r="P733" s="113">
        <f t="shared" si="71"/>
        <v>0</v>
      </c>
      <c r="Q733" s="88"/>
      <c r="R733" s="88"/>
      <c r="S733" s="88"/>
      <c r="T733" s="88"/>
      <c r="U733" s="88"/>
      <c r="V733" s="88"/>
      <c r="W733" s="88"/>
      <c r="X733" s="88"/>
      <c r="Y733" s="88"/>
      <c r="Z733" s="88"/>
      <c r="AA733" s="88"/>
      <c r="AB733" s="88"/>
    </row>
    <row r="734" spans="1:28" ht="71.25" x14ac:dyDescent="0.25">
      <c r="A734" s="87"/>
      <c r="B734" s="90" t="s">
        <v>1163</v>
      </c>
      <c r="C734" s="84" t="s">
        <v>1851</v>
      </c>
      <c r="D734" s="82" t="s">
        <v>1750</v>
      </c>
      <c r="E734" s="83" t="s">
        <v>1751</v>
      </c>
      <c r="F734" s="114" t="s">
        <v>1155</v>
      </c>
      <c r="G734" s="115" t="s">
        <v>2</v>
      </c>
      <c r="H734" s="116">
        <v>4</v>
      </c>
      <c r="I734" s="132">
        <v>1227160.1159999999</v>
      </c>
      <c r="J734" s="104">
        <f t="shared" si="67"/>
        <v>233160</v>
      </c>
      <c r="K734" s="104">
        <f t="shared" si="68"/>
        <v>1460320.1159999999</v>
      </c>
      <c r="L734" s="112">
        <f t="shared" si="66"/>
        <v>5841280.4639999997</v>
      </c>
      <c r="M734" s="113"/>
      <c r="N734" s="113">
        <f t="shared" si="69"/>
        <v>0</v>
      </c>
      <c r="O734" s="113">
        <f t="shared" si="70"/>
        <v>0</v>
      </c>
      <c r="P734" s="113">
        <f t="shared" si="71"/>
        <v>0</v>
      </c>
      <c r="Q734" s="88"/>
      <c r="R734" s="88"/>
      <c r="S734" s="88"/>
      <c r="T734" s="88"/>
      <c r="U734" s="88"/>
      <c r="V734" s="88"/>
      <c r="W734" s="88"/>
      <c r="X734" s="88"/>
      <c r="Y734" s="88"/>
      <c r="Z734" s="88"/>
      <c r="AA734" s="88"/>
      <c r="AB734" s="88"/>
    </row>
    <row r="735" spans="1:28" ht="122.1" customHeight="1" x14ac:dyDescent="0.25">
      <c r="A735" s="87"/>
      <c r="B735" s="90" t="s">
        <v>1165</v>
      </c>
      <c r="C735" s="84" t="s">
        <v>1851</v>
      </c>
      <c r="D735" s="82" t="s">
        <v>1750</v>
      </c>
      <c r="E735" s="83" t="s">
        <v>1751</v>
      </c>
      <c r="F735" s="114" t="s">
        <v>1157</v>
      </c>
      <c r="G735" s="115" t="s">
        <v>1158</v>
      </c>
      <c r="H735" s="116">
        <v>22</v>
      </c>
      <c r="I735" s="132">
        <v>7963876.284</v>
      </c>
      <c r="J735" s="104">
        <f t="shared" si="67"/>
        <v>1513136</v>
      </c>
      <c r="K735" s="104">
        <f t="shared" si="68"/>
        <v>9477012.284</v>
      </c>
      <c r="L735" s="112">
        <f t="shared" si="66"/>
        <v>208494270.248</v>
      </c>
      <c r="M735" s="113"/>
      <c r="N735" s="113">
        <f t="shared" si="69"/>
        <v>0</v>
      </c>
      <c r="O735" s="113">
        <f t="shared" si="70"/>
        <v>0</v>
      </c>
      <c r="P735" s="113">
        <f t="shared" si="71"/>
        <v>0</v>
      </c>
      <c r="Q735" s="88"/>
      <c r="R735" s="88"/>
      <c r="S735" s="88"/>
      <c r="T735" s="88"/>
      <c r="U735" s="88"/>
      <c r="V735" s="88"/>
      <c r="W735" s="88"/>
      <c r="X735" s="88"/>
      <c r="Y735" s="88"/>
      <c r="Z735" s="88"/>
      <c r="AA735" s="88"/>
      <c r="AB735" s="88"/>
    </row>
    <row r="736" spans="1:28" ht="48.95" customHeight="1" x14ac:dyDescent="0.25">
      <c r="A736" s="87"/>
      <c r="B736" s="90" t="s">
        <v>1167</v>
      </c>
      <c r="C736" s="84" t="s">
        <v>1851</v>
      </c>
      <c r="D736" s="82" t="s">
        <v>1750</v>
      </c>
      <c r="E736" s="83" t="s">
        <v>1751</v>
      </c>
      <c r="F736" s="114" t="s">
        <v>1160</v>
      </c>
      <c r="G736" s="115" t="s">
        <v>2</v>
      </c>
      <c r="H736" s="116">
        <v>2</v>
      </c>
      <c r="I736" s="132">
        <v>644819.44799999997</v>
      </c>
      <c r="J736" s="104">
        <f t="shared" si="67"/>
        <v>122516</v>
      </c>
      <c r="K736" s="104">
        <f t="shared" si="68"/>
        <v>767335.44799999997</v>
      </c>
      <c r="L736" s="112">
        <f t="shared" si="66"/>
        <v>1534670.8959999999</v>
      </c>
      <c r="M736" s="113"/>
      <c r="N736" s="113">
        <f t="shared" si="69"/>
        <v>0</v>
      </c>
      <c r="O736" s="113">
        <f t="shared" si="70"/>
        <v>0</v>
      </c>
      <c r="P736" s="113">
        <f t="shared" si="71"/>
        <v>0</v>
      </c>
      <c r="Q736" s="88"/>
      <c r="R736" s="88"/>
      <c r="S736" s="88"/>
      <c r="T736" s="88"/>
      <c r="U736" s="88"/>
      <c r="V736" s="88"/>
      <c r="W736" s="88"/>
      <c r="X736" s="88"/>
      <c r="Y736" s="88"/>
      <c r="Z736" s="88"/>
      <c r="AA736" s="88"/>
      <c r="AB736" s="88"/>
    </row>
    <row r="737" spans="1:28" ht="71.25" x14ac:dyDescent="0.25">
      <c r="A737" s="87"/>
      <c r="B737" s="90" t="s">
        <v>1452</v>
      </c>
      <c r="C737" s="84" t="s">
        <v>1851</v>
      </c>
      <c r="D737" s="82" t="s">
        <v>1750</v>
      </c>
      <c r="E737" s="83" t="s">
        <v>1751</v>
      </c>
      <c r="F737" s="114" t="s">
        <v>1162</v>
      </c>
      <c r="G737" s="115" t="s">
        <v>2</v>
      </c>
      <c r="H737" s="116">
        <v>12</v>
      </c>
      <c r="I737" s="132">
        <v>4427709.4680000003</v>
      </c>
      <c r="J737" s="104">
        <f t="shared" si="67"/>
        <v>841265</v>
      </c>
      <c r="K737" s="104">
        <f t="shared" si="68"/>
        <v>5268974.4680000003</v>
      </c>
      <c r="L737" s="112">
        <f t="shared" si="66"/>
        <v>63227693.616000004</v>
      </c>
      <c r="M737" s="113"/>
      <c r="N737" s="113">
        <f t="shared" si="69"/>
        <v>0</v>
      </c>
      <c r="O737" s="113">
        <f t="shared" si="70"/>
        <v>0</v>
      </c>
      <c r="P737" s="113">
        <f t="shared" si="71"/>
        <v>0</v>
      </c>
      <c r="Q737" s="88"/>
      <c r="R737" s="88"/>
      <c r="S737" s="88"/>
      <c r="T737" s="88"/>
      <c r="U737" s="88"/>
      <c r="V737" s="88"/>
      <c r="W737" s="88"/>
      <c r="X737" s="88"/>
      <c r="Y737" s="88"/>
      <c r="Z737" s="88"/>
      <c r="AA737" s="88"/>
      <c r="AB737" s="88"/>
    </row>
    <row r="738" spans="1:28" ht="71.25" x14ac:dyDescent="0.25">
      <c r="A738" s="87"/>
      <c r="B738" s="90" t="s">
        <v>1453</v>
      </c>
      <c r="C738" s="84" t="s">
        <v>1851</v>
      </c>
      <c r="D738" s="82" t="s">
        <v>1750</v>
      </c>
      <c r="E738" s="83" t="s">
        <v>1751</v>
      </c>
      <c r="F738" s="114" t="s">
        <v>1164</v>
      </c>
      <c r="G738" s="115" t="s">
        <v>2</v>
      </c>
      <c r="H738" s="116">
        <v>8</v>
      </c>
      <c r="I738" s="132">
        <v>48180.131999999998</v>
      </c>
      <c r="J738" s="104">
        <f t="shared" si="67"/>
        <v>9154</v>
      </c>
      <c r="K738" s="104">
        <f t="shared" si="68"/>
        <v>57334.131999999998</v>
      </c>
      <c r="L738" s="112">
        <f t="shared" si="66"/>
        <v>458673.05599999998</v>
      </c>
      <c r="M738" s="113"/>
      <c r="N738" s="113">
        <f t="shared" si="69"/>
        <v>0</v>
      </c>
      <c r="O738" s="113">
        <f t="shared" si="70"/>
        <v>0</v>
      </c>
      <c r="P738" s="113">
        <f t="shared" si="71"/>
        <v>0</v>
      </c>
      <c r="Q738" s="88"/>
      <c r="R738" s="88"/>
      <c r="S738" s="88"/>
      <c r="T738" s="88"/>
      <c r="U738" s="88"/>
      <c r="V738" s="88"/>
      <c r="W738" s="88"/>
      <c r="X738" s="88"/>
      <c r="Y738" s="88"/>
      <c r="Z738" s="88"/>
      <c r="AA738" s="88"/>
      <c r="AB738" s="88"/>
    </row>
    <row r="739" spans="1:28" ht="71.25" x14ac:dyDescent="0.25">
      <c r="A739" s="87"/>
      <c r="B739" s="90" t="s">
        <v>1454</v>
      </c>
      <c r="C739" s="84" t="s">
        <v>1851</v>
      </c>
      <c r="D739" s="82" t="s">
        <v>1750</v>
      </c>
      <c r="E739" s="83" t="s">
        <v>1751</v>
      </c>
      <c r="F739" s="114" t="s">
        <v>1166</v>
      </c>
      <c r="G739" s="115" t="s">
        <v>2</v>
      </c>
      <c r="H739" s="116">
        <v>6</v>
      </c>
      <c r="I739" s="132">
        <v>136507.644</v>
      </c>
      <c r="J739" s="104">
        <f t="shared" si="67"/>
        <v>25936</v>
      </c>
      <c r="K739" s="104">
        <f t="shared" si="68"/>
        <v>162443.644</v>
      </c>
      <c r="L739" s="112">
        <f t="shared" si="66"/>
        <v>974661.86400000006</v>
      </c>
      <c r="M739" s="113"/>
      <c r="N739" s="113">
        <f t="shared" si="69"/>
        <v>0</v>
      </c>
      <c r="O739" s="113">
        <f t="shared" si="70"/>
        <v>0</v>
      </c>
      <c r="P739" s="113">
        <f t="shared" si="71"/>
        <v>0</v>
      </c>
      <c r="Q739" s="88"/>
      <c r="R739" s="88"/>
      <c r="S739" s="88"/>
      <c r="T739" s="88"/>
      <c r="U739" s="88"/>
      <c r="V739" s="88"/>
      <c r="W739" s="88"/>
      <c r="X739" s="88"/>
      <c r="Y739" s="88"/>
      <c r="Z739" s="88"/>
      <c r="AA739" s="88"/>
      <c r="AB739" s="88"/>
    </row>
    <row r="740" spans="1:28" ht="249" customHeight="1" x14ac:dyDescent="0.25">
      <c r="A740" s="87"/>
      <c r="B740" s="90" t="s">
        <v>1455</v>
      </c>
      <c r="C740" s="84" t="s">
        <v>1851</v>
      </c>
      <c r="D740" s="82" t="s">
        <v>1750</v>
      </c>
      <c r="E740" s="83" t="s">
        <v>1751</v>
      </c>
      <c r="F740" s="137" t="s">
        <v>1168</v>
      </c>
      <c r="G740" s="115" t="s">
        <v>1169</v>
      </c>
      <c r="H740" s="116">
        <v>2</v>
      </c>
      <c r="I740" s="132">
        <v>19890196.872000001</v>
      </c>
      <c r="J740" s="104">
        <f t="shared" si="67"/>
        <v>3779137</v>
      </c>
      <c r="K740" s="104">
        <f t="shared" si="68"/>
        <v>23669333.872000001</v>
      </c>
      <c r="L740" s="112">
        <f t="shared" si="66"/>
        <v>47338667.744000003</v>
      </c>
      <c r="M740" s="113"/>
      <c r="N740" s="113">
        <f t="shared" si="69"/>
        <v>0</v>
      </c>
      <c r="O740" s="113">
        <f t="shared" si="70"/>
        <v>0</v>
      </c>
      <c r="P740" s="113">
        <f t="shared" si="71"/>
        <v>0</v>
      </c>
      <c r="Q740" s="88"/>
      <c r="R740" s="88"/>
      <c r="S740" s="88"/>
      <c r="T740" s="88"/>
      <c r="U740" s="88"/>
      <c r="V740" s="88"/>
      <c r="W740" s="88"/>
      <c r="X740" s="88"/>
      <c r="Y740" s="88"/>
      <c r="Z740" s="88"/>
      <c r="AA740" s="88"/>
      <c r="AB740" s="88"/>
    </row>
    <row r="741" spans="1:28" ht="78.75" x14ac:dyDescent="0.25">
      <c r="A741" s="87"/>
      <c r="B741" s="90" t="s">
        <v>1170</v>
      </c>
      <c r="C741" s="90" t="s">
        <v>1863</v>
      </c>
      <c r="D741" s="82" t="s">
        <v>1750</v>
      </c>
      <c r="E741" s="83" t="s">
        <v>1752</v>
      </c>
      <c r="F741" s="114" t="s">
        <v>1171</v>
      </c>
      <c r="G741" s="115" t="s">
        <v>2</v>
      </c>
      <c r="H741" s="116">
        <v>11</v>
      </c>
      <c r="I741" s="132">
        <v>550006.54799999995</v>
      </c>
      <c r="J741" s="104">
        <f t="shared" si="67"/>
        <v>104501</v>
      </c>
      <c r="K741" s="104">
        <f t="shared" si="68"/>
        <v>654507.54799999995</v>
      </c>
      <c r="L741" s="112">
        <f t="shared" si="66"/>
        <v>7199583.027999999</v>
      </c>
      <c r="M741" s="113"/>
      <c r="N741" s="113">
        <f t="shared" si="69"/>
        <v>0</v>
      </c>
      <c r="O741" s="113">
        <f t="shared" si="70"/>
        <v>0</v>
      </c>
      <c r="P741" s="113">
        <f t="shared" si="71"/>
        <v>0</v>
      </c>
      <c r="Q741" s="88"/>
      <c r="R741" s="88"/>
      <c r="S741" s="88"/>
      <c r="T741" s="88"/>
      <c r="U741" s="88"/>
      <c r="V741" s="88"/>
      <c r="W741" s="88"/>
      <c r="X741" s="88"/>
      <c r="Y741" s="88"/>
      <c r="Z741" s="88"/>
      <c r="AA741" s="88"/>
      <c r="AB741" s="88"/>
    </row>
    <row r="742" spans="1:28" ht="78.75" x14ac:dyDescent="0.25">
      <c r="A742" s="87"/>
      <c r="B742" s="90" t="s">
        <v>1172</v>
      </c>
      <c r="C742" s="90" t="s">
        <v>1863</v>
      </c>
      <c r="D742" s="82" t="s">
        <v>1750</v>
      </c>
      <c r="E742" s="83" t="s">
        <v>1752</v>
      </c>
      <c r="F742" s="114" t="s">
        <v>1173</v>
      </c>
      <c r="G742" s="115" t="s">
        <v>2</v>
      </c>
      <c r="H742" s="116">
        <v>55</v>
      </c>
      <c r="I742" s="132">
        <v>550006.54799999995</v>
      </c>
      <c r="J742" s="104">
        <f t="shared" si="67"/>
        <v>104501</v>
      </c>
      <c r="K742" s="104">
        <f t="shared" si="68"/>
        <v>654507.54799999995</v>
      </c>
      <c r="L742" s="112">
        <f t="shared" si="66"/>
        <v>35997915.140000001</v>
      </c>
      <c r="M742" s="113"/>
      <c r="N742" s="113">
        <f t="shared" si="69"/>
        <v>0</v>
      </c>
      <c r="O742" s="113">
        <f t="shared" si="70"/>
        <v>0</v>
      </c>
      <c r="P742" s="113">
        <f t="shared" si="71"/>
        <v>0</v>
      </c>
      <c r="Q742" s="88"/>
      <c r="R742" s="88"/>
      <c r="S742" s="88"/>
      <c r="T742" s="88"/>
      <c r="U742" s="88"/>
      <c r="V742" s="88"/>
      <c r="W742" s="88"/>
      <c r="X742" s="88"/>
      <c r="Y742" s="88"/>
      <c r="Z742" s="88"/>
      <c r="AA742" s="88"/>
      <c r="AB742" s="88"/>
    </row>
    <row r="743" spans="1:28" ht="78.75" x14ac:dyDescent="0.25">
      <c r="A743" s="87"/>
      <c r="B743" s="90" t="s">
        <v>1174</v>
      </c>
      <c r="C743" s="90" t="s">
        <v>1863</v>
      </c>
      <c r="D743" s="82" t="s">
        <v>1750</v>
      </c>
      <c r="E743" s="83" t="s">
        <v>1752</v>
      </c>
      <c r="F743" s="114" t="s">
        <v>1175</v>
      </c>
      <c r="G743" s="115" t="s">
        <v>2</v>
      </c>
      <c r="H743" s="116">
        <v>100</v>
      </c>
      <c r="I743" s="132">
        <v>141808.212</v>
      </c>
      <c r="J743" s="104">
        <f t="shared" si="67"/>
        <v>26944</v>
      </c>
      <c r="K743" s="104">
        <f t="shared" si="68"/>
        <v>168752.212</v>
      </c>
      <c r="L743" s="112">
        <f t="shared" si="66"/>
        <v>16875221.199999999</v>
      </c>
      <c r="M743" s="113"/>
      <c r="N743" s="113">
        <f t="shared" si="69"/>
        <v>0</v>
      </c>
      <c r="O743" s="113">
        <f t="shared" si="70"/>
        <v>0</v>
      </c>
      <c r="P743" s="113">
        <f t="shared" si="71"/>
        <v>0</v>
      </c>
      <c r="Q743" s="88"/>
      <c r="R743" s="88"/>
      <c r="S743" s="88"/>
      <c r="T743" s="88"/>
      <c r="U743" s="88"/>
      <c r="V743" s="88"/>
      <c r="W743" s="88"/>
      <c r="X743" s="88"/>
      <c r="Y743" s="88"/>
      <c r="Z743" s="88"/>
      <c r="AA743" s="88"/>
      <c r="AB743" s="88"/>
    </row>
    <row r="744" spans="1:28" ht="78.75" x14ac:dyDescent="0.25">
      <c r="A744" s="87"/>
      <c r="B744" s="90" t="s">
        <v>1176</v>
      </c>
      <c r="C744" s="90" t="s">
        <v>1863</v>
      </c>
      <c r="D744" s="82" t="s">
        <v>1750</v>
      </c>
      <c r="E744" s="83" t="s">
        <v>1752</v>
      </c>
      <c r="F744" s="114" t="s">
        <v>1177</v>
      </c>
      <c r="G744" s="115" t="s">
        <v>2</v>
      </c>
      <c r="H744" s="116">
        <v>5.0237739603093896</v>
      </c>
      <c r="I744" s="132">
        <v>500006.05200000003</v>
      </c>
      <c r="J744" s="104">
        <f t="shared" si="67"/>
        <v>95001</v>
      </c>
      <c r="K744" s="104">
        <f t="shared" si="68"/>
        <v>595007.05200000003</v>
      </c>
      <c r="L744" s="112">
        <f t="shared" si="66"/>
        <v>2989180.9340380551</v>
      </c>
      <c r="M744" s="113"/>
      <c r="N744" s="113">
        <f t="shared" si="69"/>
        <v>0</v>
      </c>
      <c r="O744" s="113">
        <f t="shared" si="70"/>
        <v>0</v>
      </c>
      <c r="P744" s="113">
        <f t="shared" si="71"/>
        <v>0</v>
      </c>
      <c r="Q744" s="88"/>
      <c r="R744" s="88"/>
      <c r="S744" s="88"/>
      <c r="T744" s="88"/>
      <c r="U744" s="88"/>
      <c r="V744" s="88"/>
      <c r="W744" s="88"/>
      <c r="X744" s="88"/>
      <c r="Y744" s="88"/>
      <c r="Z744" s="88"/>
      <c r="AA744" s="88"/>
      <c r="AB744" s="88"/>
    </row>
    <row r="745" spans="1:28" ht="78.75" x14ac:dyDescent="0.25">
      <c r="A745" s="87"/>
      <c r="B745" s="90" t="s">
        <v>1178</v>
      </c>
      <c r="C745" s="90" t="s">
        <v>1863</v>
      </c>
      <c r="D745" s="82" t="s">
        <v>1750</v>
      </c>
      <c r="E745" s="83" t="s">
        <v>1752</v>
      </c>
      <c r="F745" s="114" t="s">
        <v>1179</v>
      </c>
      <c r="G745" s="115" t="s">
        <v>2</v>
      </c>
      <c r="H745" s="116">
        <v>20</v>
      </c>
      <c r="I745" s="132">
        <v>70728.84</v>
      </c>
      <c r="J745" s="104">
        <f t="shared" si="67"/>
        <v>13438</v>
      </c>
      <c r="K745" s="104">
        <f t="shared" si="68"/>
        <v>84166.84</v>
      </c>
      <c r="L745" s="112">
        <f t="shared" si="66"/>
        <v>1683336.7999999998</v>
      </c>
      <c r="M745" s="113"/>
      <c r="N745" s="113">
        <f t="shared" si="69"/>
        <v>0</v>
      </c>
      <c r="O745" s="113">
        <f t="shared" si="70"/>
        <v>0</v>
      </c>
      <c r="P745" s="113">
        <f t="shared" si="71"/>
        <v>0</v>
      </c>
      <c r="Q745" s="88"/>
      <c r="R745" s="88"/>
      <c r="S745" s="88"/>
      <c r="T745" s="88"/>
      <c r="U745" s="88"/>
      <c r="V745" s="88"/>
      <c r="W745" s="88"/>
      <c r="X745" s="88"/>
      <c r="Y745" s="88"/>
      <c r="Z745" s="88"/>
      <c r="AA745" s="88"/>
      <c r="AB745" s="88"/>
    </row>
    <row r="746" spans="1:28" ht="78.75" x14ac:dyDescent="0.25">
      <c r="A746" s="87"/>
      <c r="B746" s="90" t="s">
        <v>1180</v>
      </c>
      <c r="C746" s="90" t="s">
        <v>1863</v>
      </c>
      <c r="D746" s="82" t="s">
        <v>1750</v>
      </c>
      <c r="E746" s="83" t="s">
        <v>1752</v>
      </c>
      <c r="F746" s="114" t="s">
        <v>1181</v>
      </c>
      <c r="G746" s="115" t="s">
        <v>2</v>
      </c>
      <c r="H746" s="116">
        <v>10</v>
      </c>
      <c r="I746" s="132">
        <v>202187.076</v>
      </c>
      <c r="J746" s="104">
        <f t="shared" si="67"/>
        <v>38416</v>
      </c>
      <c r="K746" s="104">
        <f t="shared" si="68"/>
        <v>240603.076</v>
      </c>
      <c r="L746" s="112">
        <f t="shared" si="66"/>
        <v>2406030.7599999998</v>
      </c>
      <c r="M746" s="113"/>
      <c r="N746" s="113">
        <f t="shared" si="69"/>
        <v>0</v>
      </c>
      <c r="O746" s="113">
        <f t="shared" si="70"/>
        <v>0</v>
      </c>
      <c r="P746" s="113">
        <f t="shared" si="71"/>
        <v>0</v>
      </c>
      <c r="Q746" s="88"/>
      <c r="R746" s="88"/>
      <c r="S746" s="88"/>
      <c r="T746" s="88"/>
      <c r="U746" s="88"/>
      <c r="V746" s="88"/>
      <c r="W746" s="88"/>
      <c r="X746" s="88"/>
      <c r="Y746" s="88"/>
      <c r="Z746" s="88"/>
      <c r="AA746" s="88"/>
      <c r="AB746" s="88"/>
    </row>
    <row r="747" spans="1:28" ht="78.75" x14ac:dyDescent="0.25">
      <c r="A747" s="87"/>
      <c r="B747" s="90" t="s">
        <v>1182</v>
      </c>
      <c r="C747" s="90" t="s">
        <v>1863</v>
      </c>
      <c r="D747" s="82" t="s">
        <v>1750</v>
      </c>
      <c r="E747" s="83" t="s">
        <v>1752</v>
      </c>
      <c r="F747" s="114" t="s">
        <v>1183</v>
      </c>
      <c r="G747" s="115" t="s">
        <v>2</v>
      </c>
      <c r="H747" s="116">
        <v>12</v>
      </c>
      <c r="I747" s="132">
        <v>84918.288</v>
      </c>
      <c r="J747" s="104">
        <f t="shared" si="67"/>
        <v>16134</v>
      </c>
      <c r="K747" s="104">
        <f t="shared" si="68"/>
        <v>101052.288</v>
      </c>
      <c r="L747" s="112">
        <f t="shared" si="66"/>
        <v>1212627.456</v>
      </c>
      <c r="M747" s="113"/>
      <c r="N747" s="113">
        <f t="shared" si="69"/>
        <v>0</v>
      </c>
      <c r="O747" s="113">
        <f t="shared" si="70"/>
        <v>0</v>
      </c>
      <c r="P747" s="113">
        <f t="shared" si="71"/>
        <v>0</v>
      </c>
      <c r="Q747" s="88"/>
      <c r="R747" s="88"/>
      <c r="S747" s="88"/>
      <c r="T747" s="88"/>
      <c r="U747" s="88"/>
      <c r="V747" s="88"/>
      <c r="W747" s="88"/>
      <c r="X747" s="88"/>
      <c r="Y747" s="88"/>
      <c r="Z747" s="88"/>
      <c r="AA747" s="88"/>
      <c r="AB747" s="88"/>
    </row>
    <row r="748" spans="1:28" ht="78.75" x14ac:dyDescent="0.25">
      <c r="A748" s="87"/>
      <c r="B748" s="90" t="s">
        <v>1184</v>
      </c>
      <c r="C748" s="90" t="s">
        <v>1863</v>
      </c>
      <c r="D748" s="82" t="s">
        <v>1750</v>
      </c>
      <c r="E748" s="83" t="s">
        <v>1752</v>
      </c>
      <c r="F748" s="114" t="s">
        <v>1185</v>
      </c>
      <c r="G748" s="115" t="s">
        <v>2</v>
      </c>
      <c r="H748" s="116">
        <v>13</v>
      </c>
      <c r="I748" s="132">
        <v>74807.460000000006</v>
      </c>
      <c r="J748" s="104">
        <f t="shared" si="67"/>
        <v>14213</v>
      </c>
      <c r="K748" s="104">
        <f t="shared" si="68"/>
        <v>89020.46</v>
      </c>
      <c r="L748" s="112">
        <f t="shared" si="66"/>
        <v>1157265.98</v>
      </c>
      <c r="M748" s="113"/>
      <c r="N748" s="113">
        <f t="shared" si="69"/>
        <v>0</v>
      </c>
      <c r="O748" s="113">
        <f t="shared" si="70"/>
        <v>0</v>
      </c>
      <c r="P748" s="113">
        <f t="shared" si="71"/>
        <v>0</v>
      </c>
      <c r="Q748" s="88"/>
      <c r="R748" s="88"/>
      <c r="S748" s="88"/>
      <c r="T748" s="88"/>
      <c r="U748" s="88"/>
      <c r="V748" s="88"/>
      <c r="W748" s="88"/>
      <c r="X748" s="88"/>
      <c r="Y748" s="88"/>
      <c r="Z748" s="88"/>
      <c r="AA748" s="88"/>
      <c r="AB748" s="88"/>
    </row>
    <row r="749" spans="1:28" ht="78.75" x14ac:dyDescent="0.25">
      <c r="A749" s="87"/>
      <c r="B749" s="90" t="s">
        <v>1186</v>
      </c>
      <c r="C749" s="90" t="s">
        <v>1863</v>
      </c>
      <c r="D749" s="82" t="s">
        <v>1750</v>
      </c>
      <c r="E749" s="83" t="s">
        <v>1752</v>
      </c>
      <c r="F749" s="114" t="s">
        <v>1187</v>
      </c>
      <c r="G749" s="115" t="s">
        <v>2</v>
      </c>
      <c r="H749" s="116">
        <v>22</v>
      </c>
      <c r="I749" s="132">
        <v>56612.555999999997</v>
      </c>
      <c r="J749" s="104">
        <f t="shared" si="67"/>
        <v>10756</v>
      </c>
      <c r="K749" s="104">
        <f t="shared" si="68"/>
        <v>67368.555999999997</v>
      </c>
      <c r="L749" s="112">
        <f t="shared" si="66"/>
        <v>1482108.2319999998</v>
      </c>
      <c r="M749" s="113"/>
      <c r="N749" s="113">
        <f t="shared" si="69"/>
        <v>0</v>
      </c>
      <c r="O749" s="113">
        <f t="shared" si="70"/>
        <v>0</v>
      </c>
      <c r="P749" s="113">
        <f t="shared" si="71"/>
        <v>0</v>
      </c>
      <c r="Q749" s="88"/>
      <c r="R749" s="88"/>
      <c r="S749" s="88"/>
      <c r="T749" s="88"/>
      <c r="U749" s="88"/>
      <c r="V749" s="88"/>
      <c r="W749" s="88"/>
      <c r="X749" s="88"/>
      <c r="Y749" s="88"/>
      <c r="Z749" s="88"/>
      <c r="AA749" s="88"/>
      <c r="AB749" s="88"/>
    </row>
    <row r="750" spans="1:28" ht="78.75" x14ac:dyDescent="0.25">
      <c r="A750" s="87"/>
      <c r="B750" s="90" t="s">
        <v>1188</v>
      </c>
      <c r="C750" s="90" t="s">
        <v>1863</v>
      </c>
      <c r="D750" s="82" t="s">
        <v>1750</v>
      </c>
      <c r="E750" s="83" t="s">
        <v>1752</v>
      </c>
      <c r="F750" s="114" t="s">
        <v>1189</v>
      </c>
      <c r="G750" s="115" t="s">
        <v>2</v>
      </c>
      <c r="H750" s="116">
        <v>16</v>
      </c>
      <c r="I750" s="132">
        <v>181966.51199999999</v>
      </c>
      <c r="J750" s="104">
        <f t="shared" si="67"/>
        <v>34574</v>
      </c>
      <c r="K750" s="104">
        <f t="shared" si="68"/>
        <v>216540.51199999999</v>
      </c>
      <c r="L750" s="112">
        <f t="shared" si="66"/>
        <v>3464648.1919999998</v>
      </c>
      <c r="M750" s="113"/>
      <c r="N750" s="113">
        <f t="shared" si="69"/>
        <v>0</v>
      </c>
      <c r="O750" s="113">
        <f t="shared" si="70"/>
        <v>0</v>
      </c>
      <c r="P750" s="113">
        <f t="shared" si="71"/>
        <v>0</v>
      </c>
      <c r="Q750" s="88"/>
      <c r="R750" s="88"/>
      <c r="S750" s="88"/>
      <c r="T750" s="88"/>
      <c r="U750" s="88"/>
      <c r="V750" s="88"/>
      <c r="W750" s="88"/>
      <c r="X750" s="88"/>
      <c r="Y750" s="88"/>
      <c r="Z750" s="88"/>
      <c r="AA750" s="88"/>
      <c r="AB750" s="88"/>
    </row>
    <row r="751" spans="1:28" ht="78.75" x14ac:dyDescent="0.25">
      <c r="A751" s="87"/>
      <c r="B751" s="90" t="s">
        <v>1190</v>
      </c>
      <c r="C751" s="90" t="s">
        <v>1863</v>
      </c>
      <c r="D751" s="82" t="s">
        <v>1750</v>
      </c>
      <c r="E751" s="83" t="s">
        <v>1752</v>
      </c>
      <c r="F751" s="114" t="s">
        <v>1191</v>
      </c>
      <c r="G751" s="115" t="s">
        <v>2</v>
      </c>
      <c r="H751" s="116">
        <v>13</v>
      </c>
      <c r="I751" s="132">
        <v>392243.12400000001</v>
      </c>
      <c r="J751" s="104">
        <f t="shared" si="67"/>
        <v>74526</v>
      </c>
      <c r="K751" s="104">
        <f t="shared" si="68"/>
        <v>466769.12400000001</v>
      </c>
      <c r="L751" s="112">
        <f t="shared" si="66"/>
        <v>6067998.6119999997</v>
      </c>
      <c r="M751" s="113"/>
      <c r="N751" s="113">
        <f t="shared" si="69"/>
        <v>0</v>
      </c>
      <c r="O751" s="113">
        <f t="shared" si="70"/>
        <v>0</v>
      </c>
      <c r="P751" s="113">
        <f t="shared" si="71"/>
        <v>0</v>
      </c>
      <c r="Q751" s="88"/>
      <c r="R751" s="88"/>
      <c r="S751" s="88"/>
      <c r="T751" s="88"/>
      <c r="U751" s="88"/>
      <c r="V751" s="88"/>
      <c r="W751" s="88"/>
      <c r="X751" s="88"/>
      <c r="Y751" s="88"/>
      <c r="Z751" s="88"/>
      <c r="AA751" s="88"/>
      <c r="AB751" s="88"/>
    </row>
    <row r="752" spans="1:28" ht="78.75" x14ac:dyDescent="0.25">
      <c r="A752" s="87"/>
      <c r="B752" s="90" t="s">
        <v>1192</v>
      </c>
      <c r="C752" s="90" t="s">
        <v>1863</v>
      </c>
      <c r="D752" s="82" t="s">
        <v>1750</v>
      </c>
      <c r="E752" s="83" t="s">
        <v>1752</v>
      </c>
      <c r="F752" s="114" t="s">
        <v>1193</v>
      </c>
      <c r="G752" s="115" t="s">
        <v>2</v>
      </c>
      <c r="H752" s="116">
        <v>50</v>
      </c>
      <c r="I752" s="132">
        <v>482463.07199999999</v>
      </c>
      <c r="J752" s="104">
        <f t="shared" si="67"/>
        <v>91668</v>
      </c>
      <c r="K752" s="104">
        <f t="shared" si="68"/>
        <v>574131.07199999993</v>
      </c>
      <c r="L752" s="112">
        <f t="shared" si="66"/>
        <v>28706553.599999998</v>
      </c>
      <c r="M752" s="113"/>
      <c r="N752" s="113">
        <f t="shared" si="69"/>
        <v>0</v>
      </c>
      <c r="O752" s="113">
        <f t="shared" si="70"/>
        <v>0</v>
      </c>
      <c r="P752" s="113">
        <f t="shared" si="71"/>
        <v>0</v>
      </c>
      <c r="Q752" s="88"/>
      <c r="R752" s="88"/>
      <c r="S752" s="88"/>
      <c r="T752" s="88"/>
      <c r="U752" s="88"/>
      <c r="V752" s="88"/>
      <c r="W752" s="88"/>
      <c r="X752" s="88"/>
      <c r="Y752" s="88"/>
      <c r="Z752" s="88"/>
      <c r="AA752" s="88"/>
      <c r="AB752" s="88"/>
    </row>
    <row r="753" spans="1:28" ht="78.75" x14ac:dyDescent="0.25">
      <c r="A753" s="87"/>
      <c r="B753" s="90" t="s">
        <v>1194</v>
      </c>
      <c r="C753" s="90" t="s">
        <v>1863</v>
      </c>
      <c r="D753" s="82" t="s">
        <v>1750</v>
      </c>
      <c r="E753" s="83" t="s">
        <v>1752</v>
      </c>
      <c r="F753" s="114" t="s">
        <v>1195</v>
      </c>
      <c r="G753" s="115" t="s">
        <v>2</v>
      </c>
      <c r="H753" s="116">
        <v>35</v>
      </c>
      <c r="I753" s="132">
        <v>641674.48800000001</v>
      </c>
      <c r="J753" s="104">
        <f t="shared" si="67"/>
        <v>121918</v>
      </c>
      <c r="K753" s="104">
        <f t="shared" si="68"/>
        <v>763592.48800000001</v>
      </c>
      <c r="L753" s="112">
        <f t="shared" si="66"/>
        <v>26725737.080000002</v>
      </c>
      <c r="M753" s="113"/>
      <c r="N753" s="113">
        <f t="shared" si="69"/>
        <v>0</v>
      </c>
      <c r="O753" s="113">
        <f t="shared" si="70"/>
        <v>0</v>
      </c>
      <c r="P753" s="113">
        <f t="shared" si="71"/>
        <v>0</v>
      </c>
      <c r="Q753" s="88"/>
      <c r="R753" s="88"/>
      <c r="S753" s="88"/>
      <c r="T753" s="88"/>
      <c r="U753" s="88"/>
      <c r="V753" s="88"/>
      <c r="W753" s="88"/>
      <c r="X753" s="88"/>
      <c r="Y753" s="88"/>
      <c r="Z753" s="88"/>
      <c r="AA753" s="88"/>
      <c r="AB753" s="88"/>
    </row>
    <row r="754" spans="1:28" ht="78.75" x14ac:dyDescent="0.25">
      <c r="A754" s="87"/>
      <c r="B754" s="90" t="s">
        <v>1196</v>
      </c>
      <c r="C754" s="90" t="s">
        <v>1863</v>
      </c>
      <c r="D754" s="82" t="s">
        <v>1750</v>
      </c>
      <c r="E754" s="83" t="s">
        <v>1752</v>
      </c>
      <c r="F754" s="114" t="s">
        <v>1197</v>
      </c>
      <c r="G754" s="115" t="s">
        <v>2</v>
      </c>
      <c r="H754" s="116">
        <v>50</v>
      </c>
      <c r="I754" s="132">
        <v>1499872.92</v>
      </c>
      <c r="J754" s="104">
        <f t="shared" si="67"/>
        <v>284976</v>
      </c>
      <c r="K754" s="104">
        <f t="shared" si="68"/>
        <v>1784848.92</v>
      </c>
      <c r="L754" s="112">
        <f t="shared" si="66"/>
        <v>89242446</v>
      </c>
      <c r="M754" s="113"/>
      <c r="N754" s="113">
        <f t="shared" si="69"/>
        <v>0</v>
      </c>
      <c r="O754" s="113">
        <f t="shared" si="70"/>
        <v>0</v>
      </c>
      <c r="P754" s="113">
        <f t="shared" si="71"/>
        <v>0</v>
      </c>
      <c r="Q754" s="88"/>
      <c r="R754" s="88"/>
      <c r="S754" s="88"/>
      <c r="T754" s="88"/>
      <c r="U754" s="88"/>
      <c r="V754" s="88"/>
      <c r="W754" s="88"/>
      <c r="X754" s="88"/>
      <c r="Y754" s="88"/>
      <c r="Z754" s="88"/>
      <c r="AA754" s="88"/>
      <c r="AB754" s="88"/>
    </row>
    <row r="755" spans="1:28" ht="78.75" x14ac:dyDescent="0.25">
      <c r="A755" s="87"/>
      <c r="B755" s="90" t="s">
        <v>1198</v>
      </c>
      <c r="C755" s="90" t="s">
        <v>1863</v>
      </c>
      <c r="D755" s="82" t="s">
        <v>1750</v>
      </c>
      <c r="E755" s="83" t="s">
        <v>1752</v>
      </c>
      <c r="F755" s="114" t="s">
        <v>1613</v>
      </c>
      <c r="G755" s="115" t="s">
        <v>2</v>
      </c>
      <c r="H755" s="116">
        <v>700</v>
      </c>
      <c r="I755" s="132">
        <v>185133.31200000001</v>
      </c>
      <c r="J755" s="104">
        <f t="shared" si="67"/>
        <v>35175</v>
      </c>
      <c r="K755" s="104">
        <f t="shared" si="68"/>
        <v>220308.31200000001</v>
      </c>
      <c r="L755" s="112">
        <f t="shared" si="66"/>
        <v>154215818.40000001</v>
      </c>
      <c r="M755" s="113"/>
      <c r="N755" s="113">
        <f t="shared" si="69"/>
        <v>0</v>
      </c>
      <c r="O755" s="113">
        <f t="shared" si="70"/>
        <v>0</v>
      </c>
      <c r="P755" s="113">
        <f t="shared" si="71"/>
        <v>0</v>
      </c>
      <c r="Q755" s="88"/>
      <c r="R755" s="88"/>
      <c r="S755" s="88"/>
      <c r="T755" s="88"/>
      <c r="U755" s="88"/>
      <c r="V755" s="88"/>
      <c r="W755" s="88"/>
      <c r="X755" s="88"/>
      <c r="Y755" s="88"/>
      <c r="Z755" s="88"/>
      <c r="AA755" s="88"/>
      <c r="AB755" s="88"/>
    </row>
    <row r="756" spans="1:28" ht="78.75" x14ac:dyDescent="0.25">
      <c r="A756" s="87"/>
      <c r="B756" s="90" t="s">
        <v>1199</v>
      </c>
      <c r="C756" s="90" t="s">
        <v>1863</v>
      </c>
      <c r="D756" s="82" t="s">
        <v>1750</v>
      </c>
      <c r="E756" s="83" t="s">
        <v>1752</v>
      </c>
      <c r="F756" s="114" t="s">
        <v>1200</v>
      </c>
      <c r="G756" s="115" t="s">
        <v>2</v>
      </c>
      <c r="H756" s="116">
        <v>60</v>
      </c>
      <c r="I756" s="132">
        <v>233831.052</v>
      </c>
      <c r="J756" s="104">
        <f t="shared" si="67"/>
        <v>44428</v>
      </c>
      <c r="K756" s="104">
        <f t="shared" si="68"/>
        <v>278259.05200000003</v>
      </c>
      <c r="L756" s="112">
        <f t="shared" si="66"/>
        <v>16695543.120000001</v>
      </c>
      <c r="M756" s="113"/>
      <c r="N756" s="113">
        <f t="shared" si="69"/>
        <v>0</v>
      </c>
      <c r="O756" s="113">
        <f t="shared" si="70"/>
        <v>0</v>
      </c>
      <c r="P756" s="113">
        <f t="shared" si="71"/>
        <v>0</v>
      </c>
      <c r="Q756" s="88"/>
      <c r="R756" s="88"/>
      <c r="S756" s="88"/>
      <c r="T756" s="88"/>
      <c r="U756" s="88"/>
      <c r="V756" s="88"/>
      <c r="W756" s="88"/>
      <c r="X756" s="88"/>
      <c r="Y756" s="88"/>
      <c r="Z756" s="88"/>
      <c r="AA756" s="88"/>
      <c r="AB756" s="88"/>
    </row>
    <row r="757" spans="1:28" ht="78.75" x14ac:dyDescent="0.25">
      <c r="A757" s="87"/>
      <c r="B757" s="90" t="s">
        <v>1201</v>
      </c>
      <c r="C757" s="90" t="s">
        <v>1863</v>
      </c>
      <c r="D757" s="82" t="s">
        <v>1750</v>
      </c>
      <c r="E757" s="83" t="s">
        <v>1752</v>
      </c>
      <c r="F757" s="114" t="s">
        <v>1202</v>
      </c>
      <c r="G757" s="115" t="s">
        <v>2</v>
      </c>
      <c r="H757" s="116">
        <v>120</v>
      </c>
      <c r="I757" s="132">
        <v>317020.70400000003</v>
      </c>
      <c r="J757" s="104">
        <f t="shared" si="67"/>
        <v>60234</v>
      </c>
      <c r="K757" s="104">
        <f t="shared" si="68"/>
        <v>377254.70400000003</v>
      </c>
      <c r="L757" s="112">
        <f t="shared" si="66"/>
        <v>45270564.480000004</v>
      </c>
      <c r="M757" s="113"/>
      <c r="N757" s="113">
        <f t="shared" si="69"/>
        <v>0</v>
      </c>
      <c r="O757" s="113">
        <f t="shared" si="70"/>
        <v>0</v>
      </c>
      <c r="P757" s="113">
        <f t="shared" si="71"/>
        <v>0</v>
      </c>
      <c r="Q757" s="88"/>
      <c r="R757" s="88"/>
      <c r="S757" s="88"/>
      <c r="T757" s="88"/>
      <c r="U757" s="88"/>
      <c r="V757" s="88"/>
      <c r="W757" s="88"/>
      <c r="X757" s="88"/>
      <c r="Y757" s="88"/>
      <c r="Z757" s="88"/>
      <c r="AA757" s="88"/>
      <c r="AB757" s="88"/>
    </row>
    <row r="758" spans="1:28" ht="78.75" x14ac:dyDescent="0.25">
      <c r="A758" s="87"/>
      <c r="B758" s="90" t="s">
        <v>1203</v>
      </c>
      <c r="C758" s="90" t="s">
        <v>1863</v>
      </c>
      <c r="D758" s="82" t="s">
        <v>1750</v>
      </c>
      <c r="E758" s="83" t="s">
        <v>1752</v>
      </c>
      <c r="F758" s="114" t="s">
        <v>1204</v>
      </c>
      <c r="G758" s="115" t="s">
        <v>2</v>
      </c>
      <c r="H758" s="116">
        <v>1</v>
      </c>
      <c r="I758" s="132">
        <v>15652059.696</v>
      </c>
      <c r="J758" s="104">
        <f t="shared" si="67"/>
        <v>2973891</v>
      </c>
      <c r="K758" s="104">
        <f t="shared" si="68"/>
        <v>18625950.696000002</v>
      </c>
      <c r="L758" s="112">
        <f t="shared" si="66"/>
        <v>18625950.696000002</v>
      </c>
      <c r="M758" s="113"/>
      <c r="N758" s="113">
        <f t="shared" si="69"/>
        <v>0</v>
      </c>
      <c r="O758" s="113">
        <f t="shared" si="70"/>
        <v>0</v>
      </c>
      <c r="P758" s="113">
        <f t="shared" si="71"/>
        <v>0</v>
      </c>
      <c r="Q758" s="88"/>
      <c r="R758" s="88"/>
      <c r="S758" s="88"/>
      <c r="T758" s="88"/>
      <c r="U758" s="88"/>
      <c r="V758" s="88"/>
      <c r="W758" s="88"/>
      <c r="X758" s="88"/>
      <c r="Y758" s="88"/>
      <c r="Z758" s="88"/>
      <c r="AA758" s="88"/>
      <c r="AB758" s="88"/>
    </row>
    <row r="759" spans="1:28" ht="63" x14ac:dyDescent="0.25">
      <c r="A759" s="87"/>
      <c r="B759" s="90" t="s">
        <v>1205</v>
      </c>
      <c r="C759" s="138" t="s">
        <v>1852</v>
      </c>
      <c r="D759" s="84" t="s">
        <v>1750</v>
      </c>
      <c r="E759" s="82" t="s">
        <v>1753</v>
      </c>
      <c r="F759" s="114" t="s">
        <v>1206</v>
      </c>
      <c r="G759" s="115" t="s">
        <v>2</v>
      </c>
      <c r="H759" s="116">
        <v>60</v>
      </c>
      <c r="I759" s="132">
        <v>171529.17600000001</v>
      </c>
      <c r="J759" s="104">
        <f t="shared" si="67"/>
        <v>32591</v>
      </c>
      <c r="K759" s="104">
        <f t="shared" si="68"/>
        <v>204120.17600000001</v>
      </c>
      <c r="L759" s="112">
        <f t="shared" si="66"/>
        <v>12247210.560000001</v>
      </c>
      <c r="M759" s="113"/>
      <c r="N759" s="113">
        <f t="shared" si="69"/>
        <v>0</v>
      </c>
      <c r="O759" s="113">
        <f t="shared" si="70"/>
        <v>0</v>
      </c>
      <c r="P759" s="113">
        <f t="shared" si="71"/>
        <v>0</v>
      </c>
      <c r="Q759" s="88"/>
      <c r="R759" s="88"/>
      <c r="S759" s="88"/>
      <c r="T759" s="88"/>
      <c r="U759" s="88"/>
      <c r="V759" s="88"/>
      <c r="W759" s="88"/>
      <c r="X759" s="88"/>
      <c r="Y759" s="88"/>
      <c r="Z759" s="88"/>
      <c r="AA759" s="88"/>
      <c r="AB759" s="88"/>
    </row>
    <row r="760" spans="1:28" ht="63" x14ac:dyDescent="0.25">
      <c r="A760" s="87"/>
      <c r="B760" s="90" t="s">
        <v>1207</v>
      </c>
      <c r="C760" s="138" t="s">
        <v>1852</v>
      </c>
      <c r="D760" s="84" t="s">
        <v>1750</v>
      </c>
      <c r="E760" s="82" t="s">
        <v>1753</v>
      </c>
      <c r="F760" s="114" t="s">
        <v>1208</v>
      </c>
      <c r="G760" s="115" t="s">
        <v>2</v>
      </c>
      <c r="H760" s="116">
        <v>80</v>
      </c>
      <c r="I760" s="132">
        <v>128646.336</v>
      </c>
      <c r="J760" s="104">
        <f t="shared" si="67"/>
        <v>24443</v>
      </c>
      <c r="K760" s="104">
        <f t="shared" si="68"/>
        <v>153089.33600000001</v>
      </c>
      <c r="L760" s="112">
        <f t="shared" si="66"/>
        <v>12247146.880000001</v>
      </c>
      <c r="M760" s="113"/>
      <c r="N760" s="113">
        <f t="shared" si="69"/>
        <v>0</v>
      </c>
      <c r="O760" s="113">
        <f t="shared" si="70"/>
        <v>0</v>
      </c>
      <c r="P760" s="113">
        <f t="shared" si="71"/>
        <v>0</v>
      </c>
      <c r="Q760" s="88"/>
      <c r="R760" s="88"/>
      <c r="S760" s="88"/>
      <c r="T760" s="88"/>
      <c r="U760" s="88"/>
      <c r="V760" s="88"/>
      <c r="W760" s="88"/>
      <c r="X760" s="88"/>
      <c r="Y760" s="88"/>
      <c r="Z760" s="88"/>
      <c r="AA760" s="88"/>
      <c r="AB760" s="88"/>
    </row>
    <row r="761" spans="1:28" ht="63" x14ac:dyDescent="0.25">
      <c r="A761" s="87"/>
      <c r="B761" s="90" t="s">
        <v>1209</v>
      </c>
      <c r="C761" s="138" t="s">
        <v>1852</v>
      </c>
      <c r="D761" s="84" t="s">
        <v>1750</v>
      </c>
      <c r="E761" s="82" t="s">
        <v>1753</v>
      </c>
      <c r="F761" s="114" t="s">
        <v>1210</v>
      </c>
      <c r="G761" s="115" t="s">
        <v>2</v>
      </c>
      <c r="H761" s="116">
        <v>4</v>
      </c>
      <c r="I761" s="132">
        <v>300175.51199999999</v>
      </c>
      <c r="J761" s="104">
        <f t="shared" si="67"/>
        <v>57033</v>
      </c>
      <c r="K761" s="104">
        <f t="shared" si="68"/>
        <v>357208.51199999999</v>
      </c>
      <c r="L761" s="112">
        <f t="shared" si="66"/>
        <v>1428834.048</v>
      </c>
      <c r="M761" s="113"/>
      <c r="N761" s="113">
        <f t="shared" si="69"/>
        <v>0</v>
      </c>
      <c r="O761" s="113">
        <f t="shared" si="70"/>
        <v>0</v>
      </c>
      <c r="P761" s="113">
        <f t="shared" si="71"/>
        <v>0</v>
      </c>
      <c r="Q761" s="88"/>
      <c r="R761" s="88"/>
      <c r="S761" s="88"/>
      <c r="T761" s="88"/>
      <c r="U761" s="88"/>
      <c r="V761" s="88"/>
      <c r="W761" s="88"/>
      <c r="X761" s="88"/>
      <c r="Y761" s="88"/>
      <c r="Z761" s="88"/>
      <c r="AA761" s="88"/>
      <c r="AB761" s="88"/>
    </row>
    <row r="762" spans="1:28" ht="63" x14ac:dyDescent="0.25">
      <c r="A762" s="87"/>
      <c r="B762" s="90" t="s">
        <v>1211</v>
      </c>
      <c r="C762" s="138" t="s">
        <v>1852</v>
      </c>
      <c r="D762" s="84" t="s">
        <v>1750</v>
      </c>
      <c r="E762" s="82" t="s">
        <v>1753</v>
      </c>
      <c r="F762" s="114" t="s">
        <v>1212</v>
      </c>
      <c r="G762" s="115" t="s">
        <v>2</v>
      </c>
      <c r="H762" s="116">
        <v>100</v>
      </c>
      <c r="I762" s="132">
        <v>171529.17600000001</v>
      </c>
      <c r="J762" s="104">
        <f t="shared" si="67"/>
        <v>32591</v>
      </c>
      <c r="K762" s="104">
        <f t="shared" si="68"/>
        <v>204120.17600000001</v>
      </c>
      <c r="L762" s="112">
        <f t="shared" si="66"/>
        <v>20412017.600000001</v>
      </c>
      <c r="M762" s="113"/>
      <c r="N762" s="113">
        <f t="shared" si="69"/>
        <v>0</v>
      </c>
      <c r="O762" s="113">
        <f t="shared" si="70"/>
        <v>0</v>
      </c>
      <c r="P762" s="113">
        <f t="shared" si="71"/>
        <v>0</v>
      </c>
      <c r="Q762" s="88"/>
      <c r="R762" s="88"/>
      <c r="S762" s="88"/>
      <c r="T762" s="88"/>
      <c r="U762" s="88"/>
      <c r="V762" s="88"/>
      <c r="W762" s="88"/>
      <c r="X762" s="88"/>
      <c r="Y762" s="88"/>
      <c r="Z762" s="88"/>
      <c r="AA762" s="88"/>
      <c r="AB762" s="88"/>
    </row>
    <row r="763" spans="1:28" ht="63" x14ac:dyDescent="0.25">
      <c r="A763" s="87"/>
      <c r="B763" s="90" t="s">
        <v>1213</v>
      </c>
      <c r="C763" s="138" t="s">
        <v>1852</v>
      </c>
      <c r="D763" s="84" t="s">
        <v>1750</v>
      </c>
      <c r="E763" s="82" t="s">
        <v>1753</v>
      </c>
      <c r="F763" s="114" t="s">
        <v>1214</v>
      </c>
      <c r="G763" s="115" t="s">
        <v>2</v>
      </c>
      <c r="H763" s="116">
        <v>50</v>
      </c>
      <c r="I763" s="132">
        <v>149163.924</v>
      </c>
      <c r="J763" s="104">
        <f t="shared" si="67"/>
        <v>28341</v>
      </c>
      <c r="K763" s="104">
        <f t="shared" si="68"/>
        <v>177504.924</v>
      </c>
      <c r="L763" s="112">
        <f t="shared" si="66"/>
        <v>8875246.1999999993</v>
      </c>
      <c r="M763" s="113"/>
      <c r="N763" s="113">
        <f t="shared" si="69"/>
        <v>0</v>
      </c>
      <c r="O763" s="113">
        <f t="shared" si="70"/>
        <v>0</v>
      </c>
      <c r="P763" s="113">
        <f t="shared" si="71"/>
        <v>0</v>
      </c>
      <c r="Q763" s="88"/>
      <c r="R763" s="88"/>
      <c r="S763" s="88"/>
      <c r="T763" s="88"/>
      <c r="U763" s="88"/>
      <c r="V763" s="88"/>
      <c r="W763" s="88"/>
      <c r="X763" s="88"/>
      <c r="Y763" s="88"/>
      <c r="Z763" s="88"/>
      <c r="AA763" s="88"/>
      <c r="AB763" s="88"/>
    </row>
    <row r="764" spans="1:28" ht="63" x14ac:dyDescent="0.25">
      <c r="A764" s="87"/>
      <c r="B764" s="90" t="s">
        <v>1215</v>
      </c>
      <c r="C764" s="138" t="s">
        <v>1852</v>
      </c>
      <c r="D764" s="84" t="s">
        <v>1750</v>
      </c>
      <c r="E764" s="82" t="s">
        <v>1753</v>
      </c>
      <c r="F764" s="114" t="s">
        <v>1216</v>
      </c>
      <c r="G764" s="115" t="s">
        <v>2</v>
      </c>
      <c r="H764" s="116">
        <v>50</v>
      </c>
      <c r="I764" s="132">
        <v>114666.552</v>
      </c>
      <c r="J764" s="104">
        <f t="shared" si="67"/>
        <v>21787</v>
      </c>
      <c r="K764" s="104">
        <f t="shared" si="68"/>
        <v>136453.552</v>
      </c>
      <c r="L764" s="112">
        <f t="shared" si="66"/>
        <v>6822677.5999999996</v>
      </c>
      <c r="M764" s="113"/>
      <c r="N764" s="113">
        <f t="shared" si="69"/>
        <v>0</v>
      </c>
      <c r="O764" s="113">
        <f t="shared" si="70"/>
        <v>0</v>
      </c>
      <c r="P764" s="113">
        <f t="shared" si="71"/>
        <v>0</v>
      </c>
      <c r="Q764" s="88"/>
      <c r="R764" s="88"/>
      <c r="S764" s="88"/>
      <c r="T764" s="88"/>
      <c r="U764" s="88"/>
      <c r="V764" s="88"/>
      <c r="W764" s="88"/>
      <c r="X764" s="88"/>
      <c r="Y764" s="88"/>
      <c r="Z764" s="88"/>
      <c r="AA764" s="88"/>
      <c r="AB764" s="88"/>
    </row>
    <row r="765" spans="1:28" ht="63" x14ac:dyDescent="0.25">
      <c r="A765" s="87"/>
      <c r="B765" s="90" t="s">
        <v>1217</v>
      </c>
      <c r="C765" s="138" t="s">
        <v>1852</v>
      </c>
      <c r="D765" s="84" t="s">
        <v>1750</v>
      </c>
      <c r="E765" s="82" t="s">
        <v>1753</v>
      </c>
      <c r="F765" s="114" t="s">
        <v>1218</v>
      </c>
      <c r="G765" s="115" t="s">
        <v>2</v>
      </c>
      <c r="H765" s="116">
        <v>7</v>
      </c>
      <c r="I765" s="132">
        <v>235627.39199999999</v>
      </c>
      <c r="J765" s="104">
        <f t="shared" si="67"/>
        <v>44769</v>
      </c>
      <c r="K765" s="104">
        <f t="shared" si="68"/>
        <v>280396.39199999999</v>
      </c>
      <c r="L765" s="112">
        <f t="shared" si="66"/>
        <v>1962774.7439999999</v>
      </c>
      <c r="M765" s="113"/>
      <c r="N765" s="113">
        <f t="shared" si="69"/>
        <v>0</v>
      </c>
      <c r="O765" s="113">
        <f t="shared" si="70"/>
        <v>0</v>
      </c>
      <c r="P765" s="113">
        <f t="shared" si="71"/>
        <v>0</v>
      </c>
      <c r="Q765" s="88"/>
      <c r="R765" s="88"/>
      <c r="S765" s="88"/>
      <c r="T765" s="88"/>
      <c r="U765" s="88"/>
      <c r="V765" s="88"/>
      <c r="W765" s="88"/>
      <c r="X765" s="88"/>
      <c r="Y765" s="88"/>
      <c r="Z765" s="88"/>
      <c r="AA765" s="88"/>
      <c r="AB765" s="88"/>
    </row>
    <row r="766" spans="1:28" ht="63" x14ac:dyDescent="0.25">
      <c r="A766" s="87"/>
      <c r="B766" s="90" t="s">
        <v>1219</v>
      </c>
      <c r="C766" s="138" t="s">
        <v>1852</v>
      </c>
      <c r="D766" s="84" t="s">
        <v>1750</v>
      </c>
      <c r="E766" s="82" t="s">
        <v>1753</v>
      </c>
      <c r="F766" s="114" t="s">
        <v>1220</v>
      </c>
      <c r="G766" s="115" t="s">
        <v>2</v>
      </c>
      <c r="H766" s="116">
        <v>6</v>
      </c>
      <c r="I766" s="132">
        <v>127807.67999999999</v>
      </c>
      <c r="J766" s="104">
        <f t="shared" si="67"/>
        <v>24283</v>
      </c>
      <c r="K766" s="104">
        <f t="shared" si="68"/>
        <v>152090.68</v>
      </c>
      <c r="L766" s="112">
        <f t="shared" si="66"/>
        <v>912544.08</v>
      </c>
      <c r="M766" s="113"/>
      <c r="N766" s="113">
        <f t="shared" si="69"/>
        <v>0</v>
      </c>
      <c r="O766" s="113">
        <f t="shared" si="70"/>
        <v>0</v>
      </c>
      <c r="P766" s="113">
        <f t="shared" si="71"/>
        <v>0</v>
      </c>
      <c r="Q766" s="88"/>
      <c r="R766" s="88"/>
      <c r="S766" s="88"/>
      <c r="T766" s="88"/>
      <c r="U766" s="88"/>
      <c r="V766" s="88"/>
      <c r="W766" s="88"/>
      <c r="X766" s="88"/>
      <c r="Y766" s="88"/>
      <c r="Z766" s="88"/>
      <c r="AA766" s="88"/>
      <c r="AB766" s="88"/>
    </row>
    <row r="767" spans="1:28" ht="63" x14ac:dyDescent="0.25">
      <c r="A767" s="87"/>
      <c r="B767" s="90" t="s">
        <v>1221</v>
      </c>
      <c r="C767" s="138" t="s">
        <v>1852</v>
      </c>
      <c r="D767" s="84" t="s">
        <v>1750</v>
      </c>
      <c r="E767" s="82" t="s">
        <v>1753</v>
      </c>
      <c r="F767" s="114" t="s">
        <v>1222</v>
      </c>
      <c r="G767" s="115" t="s">
        <v>2</v>
      </c>
      <c r="H767" s="116">
        <v>14</v>
      </c>
      <c r="I767" s="132">
        <v>136020.61199999999</v>
      </c>
      <c r="J767" s="104">
        <f t="shared" si="67"/>
        <v>25844</v>
      </c>
      <c r="K767" s="104">
        <f t="shared" si="68"/>
        <v>161864.61199999999</v>
      </c>
      <c r="L767" s="112">
        <f t="shared" si="66"/>
        <v>2266104.568</v>
      </c>
      <c r="M767" s="113"/>
      <c r="N767" s="113">
        <f t="shared" si="69"/>
        <v>0</v>
      </c>
      <c r="O767" s="113">
        <f t="shared" si="70"/>
        <v>0</v>
      </c>
      <c r="P767" s="113">
        <f t="shared" si="71"/>
        <v>0</v>
      </c>
      <c r="Q767" s="88"/>
      <c r="R767" s="88"/>
      <c r="S767" s="88"/>
      <c r="T767" s="88"/>
      <c r="U767" s="88"/>
      <c r="V767" s="88"/>
      <c r="W767" s="88"/>
      <c r="X767" s="88"/>
      <c r="Y767" s="88"/>
      <c r="Z767" s="88"/>
      <c r="AA767" s="88"/>
      <c r="AB767" s="88"/>
    </row>
    <row r="768" spans="1:28" ht="63" x14ac:dyDescent="0.25">
      <c r="A768" s="87"/>
      <c r="B768" s="90" t="s">
        <v>1223</v>
      </c>
      <c r="C768" s="138" t="s">
        <v>1852</v>
      </c>
      <c r="D768" s="84" t="s">
        <v>1750</v>
      </c>
      <c r="E768" s="82" t="s">
        <v>1753</v>
      </c>
      <c r="F768" s="114" t="s">
        <v>1224</v>
      </c>
      <c r="G768" s="115" t="s">
        <v>2</v>
      </c>
      <c r="H768" s="116">
        <v>10</v>
      </c>
      <c r="I768" s="132">
        <v>114666.552</v>
      </c>
      <c r="J768" s="104">
        <f t="shared" si="67"/>
        <v>21787</v>
      </c>
      <c r="K768" s="104">
        <f t="shared" si="68"/>
        <v>136453.552</v>
      </c>
      <c r="L768" s="112">
        <f t="shared" si="66"/>
        <v>1364535.52</v>
      </c>
      <c r="M768" s="113"/>
      <c r="N768" s="113">
        <f t="shared" si="69"/>
        <v>0</v>
      </c>
      <c r="O768" s="113">
        <f t="shared" si="70"/>
        <v>0</v>
      </c>
      <c r="P768" s="113">
        <f t="shared" si="71"/>
        <v>0</v>
      </c>
      <c r="Q768" s="88"/>
      <c r="R768" s="88"/>
      <c r="S768" s="88"/>
      <c r="T768" s="88"/>
      <c r="U768" s="88"/>
      <c r="V768" s="88"/>
      <c r="W768" s="88"/>
      <c r="X768" s="88"/>
      <c r="Y768" s="88"/>
      <c r="Z768" s="88"/>
      <c r="AA768" s="88"/>
      <c r="AB768" s="88"/>
    </row>
    <row r="769" spans="1:28" ht="63" x14ac:dyDescent="0.25">
      <c r="A769" s="87"/>
      <c r="B769" s="90" t="s">
        <v>1225</v>
      </c>
      <c r="C769" s="138" t="s">
        <v>1852</v>
      </c>
      <c r="D769" s="84" t="s">
        <v>1750</v>
      </c>
      <c r="E769" s="82" t="s">
        <v>1753</v>
      </c>
      <c r="F769" s="114" t="s">
        <v>1226</v>
      </c>
      <c r="G769" s="115" t="s">
        <v>2</v>
      </c>
      <c r="H769" s="116">
        <v>16</v>
      </c>
      <c r="I769" s="132">
        <v>167235.432</v>
      </c>
      <c r="J769" s="104">
        <f t="shared" si="67"/>
        <v>31775</v>
      </c>
      <c r="K769" s="104">
        <f t="shared" si="68"/>
        <v>199010.432</v>
      </c>
      <c r="L769" s="112">
        <f t="shared" si="66"/>
        <v>3184166.912</v>
      </c>
      <c r="M769" s="113"/>
      <c r="N769" s="113">
        <f t="shared" si="69"/>
        <v>0</v>
      </c>
      <c r="O769" s="113">
        <f t="shared" si="70"/>
        <v>0</v>
      </c>
      <c r="P769" s="113">
        <f t="shared" si="71"/>
        <v>0</v>
      </c>
      <c r="Q769" s="88"/>
      <c r="R769" s="88"/>
      <c r="S769" s="88"/>
      <c r="T769" s="88"/>
      <c r="U769" s="88"/>
      <c r="V769" s="88"/>
      <c r="W769" s="88"/>
      <c r="X769" s="88"/>
      <c r="Y769" s="88"/>
      <c r="Z769" s="88"/>
      <c r="AA769" s="88"/>
      <c r="AB769" s="88"/>
    </row>
    <row r="770" spans="1:28" ht="63" x14ac:dyDescent="0.25">
      <c r="A770" s="87"/>
      <c r="B770" s="90" t="s">
        <v>1227</v>
      </c>
      <c r="C770" s="138" t="s">
        <v>1852</v>
      </c>
      <c r="D770" s="84" t="s">
        <v>1750</v>
      </c>
      <c r="E770" s="82" t="s">
        <v>1753</v>
      </c>
      <c r="F770" s="114" t="s">
        <v>1228</v>
      </c>
      <c r="G770" s="115" t="s">
        <v>2</v>
      </c>
      <c r="H770" s="116">
        <v>10</v>
      </c>
      <c r="I770" s="132">
        <v>84271.823999999993</v>
      </c>
      <c r="J770" s="104">
        <f t="shared" si="67"/>
        <v>16012</v>
      </c>
      <c r="K770" s="104">
        <f t="shared" si="68"/>
        <v>100283.82399999999</v>
      </c>
      <c r="L770" s="112">
        <f t="shared" si="66"/>
        <v>1002838.24</v>
      </c>
      <c r="M770" s="113"/>
      <c r="N770" s="113">
        <f t="shared" si="69"/>
        <v>0</v>
      </c>
      <c r="O770" s="113">
        <f t="shared" si="70"/>
        <v>0</v>
      </c>
      <c r="P770" s="113">
        <f t="shared" si="71"/>
        <v>0</v>
      </c>
      <c r="Q770" s="88"/>
      <c r="R770" s="88"/>
      <c r="S770" s="88"/>
      <c r="T770" s="88"/>
      <c r="U770" s="88"/>
      <c r="V770" s="88"/>
      <c r="W770" s="88"/>
      <c r="X770" s="88"/>
      <c r="Y770" s="88"/>
      <c r="Z770" s="88"/>
      <c r="AA770" s="88"/>
      <c r="AB770" s="88"/>
    </row>
    <row r="771" spans="1:28" ht="63" x14ac:dyDescent="0.25">
      <c r="A771" s="87"/>
      <c r="B771" s="90" t="s">
        <v>1229</v>
      </c>
      <c r="C771" s="138" t="s">
        <v>1852</v>
      </c>
      <c r="D771" s="84" t="s">
        <v>1750</v>
      </c>
      <c r="E771" s="82" t="s">
        <v>1753</v>
      </c>
      <c r="F771" s="114" t="s">
        <v>1230</v>
      </c>
      <c r="G771" s="115" t="s">
        <v>2</v>
      </c>
      <c r="H771" s="116">
        <v>2</v>
      </c>
      <c r="I771" s="132">
        <v>883415.98800000001</v>
      </c>
      <c r="J771" s="104">
        <f t="shared" si="67"/>
        <v>167849</v>
      </c>
      <c r="K771" s="104">
        <f t="shared" si="68"/>
        <v>1051264.9879999999</v>
      </c>
      <c r="L771" s="112">
        <f t="shared" si="66"/>
        <v>2102529.9759999998</v>
      </c>
      <c r="M771" s="113"/>
      <c r="N771" s="113">
        <f t="shared" si="69"/>
        <v>0</v>
      </c>
      <c r="O771" s="113">
        <f t="shared" si="70"/>
        <v>0</v>
      </c>
      <c r="P771" s="113">
        <f t="shared" si="71"/>
        <v>0</v>
      </c>
      <c r="Q771" s="88"/>
      <c r="R771" s="88"/>
      <c r="S771" s="88"/>
      <c r="T771" s="88"/>
      <c r="U771" s="88"/>
      <c r="V771" s="88"/>
      <c r="W771" s="88"/>
      <c r="X771" s="88"/>
      <c r="Y771" s="88"/>
      <c r="Z771" s="88"/>
      <c r="AA771" s="88"/>
      <c r="AB771" s="88"/>
    </row>
    <row r="772" spans="1:28" ht="63" x14ac:dyDescent="0.25">
      <c r="A772" s="87"/>
      <c r="B772" s="90" t="s">
        <v>1231</v>
      </c>
      <c r="C772" s="138" t="s">
        <v>1852</v>
      </c>
      <c r="D772" s="84" t="s">
        <v>1750</v>
      </c>
      <c r="E772" s="82" t="s">
        <v>1753</v>
      </c>
      <c r="F772" s="114" t="s">
        <v>1232</v>
      </c>
      <c r="G772" s="115" t="s">
        <v>2</v>
      </c>
      <c r="H772" s="116">
        <v>10</v>
      </c>
      <c r="I772" s="132">
        <v>174133.59599999999</v>
      </c>
      <c r="J772" s="104">
        <f t="shared" si="67"/>
        <v>33085</v>
      </c>
      <c r="K772" s="104">
        <f t="shared" si="68"/>
        <v>207218.59599999999</v>
      </c>
      <c r="L772" s="112">
        <f t="shared" ref="L772:L835" si="72">H772*K772</f>
        <v>2072185.96</v>
      </c>
      <c r="M772" s="113"/>
      <c r="N772" s="113">
        <f t="shared" si="69"/>
        <v>0</v>
      </c>
      <c r="O772" s="113">
        <f t="shared" si="70"/>
        <v>0</v>
      </c>
      <c r="P772" s="113">
        <f t="shared" si="71"/>
        <v>0</v>
      </c>
      <c r="Q772" s="88"/>
      <c r="R772" s="88"/>
      <c r="S772" s="88"/>
      <c r="T772" s="88"/>
      <c r="U772" s="88"/>
      <c r="V772" s="88"/>
      <c r="W772" s="88"/>
      <c r="X772" s="88"/>
      <c r="Y772" s="88"/>
      <c r="Z772" s="88"/>
      <c r="AA772" s="88"/>
      <c r="AB772" s="88"/>
    </row>
    <row r="773" spans="1:28" ht="63" x14ac:dyDescent="0.25">
      <c r="A773" s="87"/>
      <c r="B773" s="90" t="s">
        <v>1233</v>
      </c>
      <c r="C773" s="138" t="s">
        <v>1852</v>
      </c>
      <c r="D773" s="84" t="s">
        <v>1750</v>
      </c>
      <c r="E773" s="82" t="s">
        <v>1753</v>
      </c>
      <c r="F773" s="114" t="s">
        <v>1234</v>
      </c>
      <c r="G773" s="115" t="s">
        <v>2</v>
      </c>
      <c r="H773" s="116">
        <v>10</v>
      </c>
      <c r="I773" s="132">
        <v>693662.424</v>
      </c>
      <c r="J773" s="104">
        <f t="shared" ref="J773:J836" si="73">ROUND(I773*0.19,0)</f>
        <v>131796</v>
      </c>
      <c r="K773" s="104">
        <f t="shared" ref="K773:K836" si="74">+I773+J773</f>
        <v>825458.424</v>
      </c>
      <c r="L773" s="112">
        <f t="shared" si="72"/>
        <v>8254584.2400000002</v>
      </c>
      <c r="M773" s="113"/>
      <c r="N773" s="113">
        <f t="shared" ref="N773:N836" si="75">ROUND(M773*0.19,0)</f>
        <v>0</v>
      </c>
      <c r="O773" s="113">
        <f t="shared" ref="O773:O836" si="76">+N773+M773</f>
        <v>0</v>
      </c>
      <c r="P773" s="113">
        <f t="shared" ref="P773:P836" si="77">ROUND(+O773*H773,0)</f>
        <v>0</v>
      </c>
      <c r="Q773" s="88"/>
      <c r="R773" s="88"/>
      <c r="S773" s="88"/>
      <c r="T773" s="88"/>
      <c r="U773" s="88"/>
      <c r="V773" s="88"/>
      <c r="W773" s="88"/>
      <c r="X773" s="88"/>
      <c r="Y773" s="88"/>
      <c r="Z773" s="88"/>
      <c r="AA773" s="88"/>
      <c r="AB773" s="88"/>
    </row>
    <row r="774" spans="1:28" ht="63" x14ac:dyDescent="0.25">
      <c r="A774" s="87"/>
      <c r="B774" s="90" t="s">
        <v>1235</v>
      </c>
      <c r="C774" s="138" t="s">
        <v>1852</v>
      </c>
      <c r="D774" s="84" t="s">
        <v>1750</v>
      </c>
      <c r="E774" s="82" t="s">
        <v>1753</v>
      </c>
      <c r="F774" s="114" t="s">
        <v>1236</v>
      </c>
      <c r="G774" s="115" t="s">
        <v>2</v>
      </c>
      <c r="H774" s="116">
        <v>20</v>
      </c>
      <c r="I774" s="132">
        <v>943922.61600000004</v>
      </c>
      <c r="J774" s="104">
        <f t="shared" si="73"/>
        <v>179345</v>
      </c>
      <c r="K774" s="104">
        <f t="shared" si="74"/>
        <v>1123267.6159999999</v>
      </c>
      <c r="L774" s="112">
        <f t="shared" si="72"/>
        <v>22465352.32</v>
      </c>
      <c r="M774" s="113"/>
      <c r="N774" s="113">
        <f t="shared" si="75"/>
        <v>0</v>
      </c>
      <c r="O774" s="113">
        <f t="shared" si="76"/>
        <v>0</v>
      </c>
      <c r="P774" s="113">
        <f t="shared" si="77"/>
        <v>0</v>
      </c>
      <c r="Q774" s="88"/>
      <c r="R774" s="88"/>
      <c r="S774" s="88"/>
      <c r="T774" s="88"/>
      <c r="U774" s="88"/>
      <c r="V774" s="88"/>
      <c r="W774" s="88"/>
      <c r="X774" s="88"/>
      <c r="Y774" s="88"/>
      <c r="Z774" s="88"/>
      <c r="AA774" s="88"/>
      <c r="AB774" s="88"/>
    </row>
    <row r="775" spans="1:28" ht="63" x14ac:dyDescent="0.25">
      <c r="A775" s="87"/>
      <c r="B775" s="90" t="s">
        <v>1237</v>
      </c>
      <c r="C775" s="138" t="s">
        <v>1852</v>
      </c>
      <c r="D775" s="84" t="s">
        <v>1750</v>
      </c>
      <c r="E775" s="82" t="s">
        <v>1753</v>
      </c>
      <c r="F775" s="114" t="s">
        <v>1238</v>
      </c>
      <c r="G775" s="115" t="s">
        <v>2</v>
      </c>
      <c r="H775" s="116">
        <v>14</v>
      </c>
      <c r="I775" s="132">
        <v>167235.432</v>
      </c>
      <c r="J775" s="104">
        <f t="shared" si="73"/>
        <v>31775</v>
      </c>
      <c r="K775" s="104">
        <f t="shared" si="74"/>
        <v>199010.432</v>
      </c>
      <c r="L775" s="112">
        <f t="shared" si="72"/>
        <v>2786146.048</v>
      </c>
      <c r="M775" s="113"/>
      <c r="N775" s="113">
        <f t="shared" si="75"/>
        <v>0</v>
      </c>
      <c r="O775" s="113">
        <f t="shared" si="76"/>
        <v>0</v>
      </c>
      <c r="P775" s="113">
        <f t="shared" si="77"/>
        <v>0</v>
      </c>
      <c r="Q775" s="88"/>
      <c r="R775" s="88"/>
      <c r="S775" s="88"/>
      <c r="T775" s="88"/>
      <c r="U775" s="88"/>
      <c r="V775" s="88"/>
      <c r="W775" s="88"/>
      <c r="X775" s="88"/>
      <c r="Y775" s="88"/>
      <c r="Z775" s="88"/>
      <c r="AA775" s="88"/>
      <c r="AB775" s="88"/>
    </row>
    <row r="776" spans="1:28" ht="63" x14ac:dyDescent="0.25">
      <c r="A776" s="87"/>
      <c r="B776" s="90" t="s">
        <v>1239</v>
      </c>
      <c r="C776" s="138" t="s">
        <v>1852</v>
      </c>
      <c r="D776" s="84" t="s">
        <v>1750</v>
      </c>
      <c r="E776" s="82" t="s">
        <v>1753</v>
      </c>
      <c r="F776" s="114" t="s">
        <v>1240</v>
      </c>
      <c r="G776" s="115" t="s">
        <v>2</v>
      </c>
      <c r="H776" s="116">
        <v>2</v>
      </c>
      <c r="I776" s="132">
        <v>246464.4</v>
      </c>
      <c r="J776" s="104">
        <f t="shared" si="73"/>
        <v>46828</v>
      </c>
      <c r="K776" s="104">
        <f t="shared" si="74"/>
        <v>293292.40000000002</v>
      </c>
      <c r="L776" s="112">
        <f t="shared" si="72"/>
        <v>586584.80000000005</v>
      </c>
      <c r="M776" s="113"/>
      <c r="N776" s="113">
        <f t="shared" si="75"/>
        <v>0</v>
      </c>
      <c r="O776" s="113">
        <f t="shared" si="76"/>
        <v>0</v>
      </c>
      <c r="P776" s="113">
        <f t="shared" si="77"/>
        <v>0</v>
      </c>
      <c r="Q776" s="88"/>
      <c r="R776" s="88"/>
      <c r="S776" s="88"/>
      <c r="T776" s="88"/>
      <c r="U776" s="88"/>
      <c r="V776" s="88"/>
      <c r="W776" s="88"/>
      <c r="X776" s="88"/>
      <c r="Y776" s="88"/>
      <c r="Z776" s="88"/>
      <c r="AA776" s="88"/>
      <c r="AB776" s="88"/>
    </row>
    <row r="777" spans="1:28" ht="63" x14ac:dyDescent="0.25">
      <c r="A777" s="87"/>
      <c r="B777" s="90" t="s">
        <v>1241</v>
      </c>
      <c r="C777" s="138" t="s">
        <v>1852</v>
      </c>
      <c r="D777" s="84" t="s">
        <v>1750</v>
      </c>
      <c r="E777" s="82" t="s">
        <v>1753</v>
      </c>
      <c r="F777" s="114" t="s">
        <v>1242</v>
      </c>
      <c r="G777" s="115" t="s">
        <v>2</v>
      </c>
      <c r="H777" s="116">
        <v>6</v>
      </c>
      <c r="I777" s="132">
        <v>664367.34</v>
      </c>
      <c r="J777" s="104">
        <f t="shared" si="73"/>
        <v>126230</v>
      </c>
      <c r="K777" s="104">
        <f t="shared" si="74"/>
        <v>790597.34</v>
      </c>
      <c r="L777" s="112">
        <f t="shared" si="72"/>
        <v>4743584.04</v>
      </c>
      <c r="M777" s="113"/>
      <c r="N777" s="113">
        <f t="shared" si="75"/>
        <v>0</v>
      </c>
      <c r="O777" s="113">
        <f t="shared" si="76"/>
        <v>0</v>
      </c>
      <c r="P777" s="113">
        <f t="shared" si="77"/>
        <v>0</v>
      </c>
      <c r="Q777" s="88"/>
      <c r="R777" s="88"/>
      <c r="S777" s="88"/>
      <c r="T777" s="88"/>
      <c r="U777" s="88"/>
      <c r="V777" s="88"/>
      <c r="W777" s="88"/>
      <c r="X777" s="88"/>
      <c r="Y777" s="88"/>
      <c r="Z777" s="88"/>
      <c r="AA777" s="88"/>
      <c r="AB777" s="88"/>
    </row>
    <row r="778" spans="1:28" ht="63" x14ac:dyDescent="0.25">
      <c r="A778" s="87"/>
      <c r="B778" s="90" t="s">
        <v>1243</v>
      </c>
      <c r="C778" s="138" t="s">
        <v>1852</v>
      </c>
      <c r="D778" s="84" t="s">
        <v>1750</v>
      </c>
      <c r="E778" s="82" t="s">
        <v>1753</v>
      </c>
      <c r="F778" s="114" t="s">
        <v>1244</v>
      </c>
      <c r="G778" s="115" t="s">
        <v>2</v>
      </c>
      <c r="H778" s="116">
        <v>2</v>
      </c>
      <c r="I778" s="132">
        <v>339045.25199999998</v>
      </c>
      <c r="J778" s="104">
        <f t="shared" si="73"/>
        <v>64419</v>
      </c>
      <c r="K778" s="104">
        <f t="shared" si="74"/>
        <v>403464.25199999998</v>
      </c>
      <c r="L778" s="112">
        <f t="shared" si="72"/>
        <v>806928.50399999996</v>
      </c>
      <c r="M778" s="113"/>
      <c r="N778" s="113">
        <f t="shared" si="75"/>
        <v>0</v>
      </c>
      <c r="O778" s="113">
        <f t="shared" si="76"/>
        <v>0</v>
      </c>
      <c r="P778" s="113">
        <f t="shared" si="77"/>
        <v>0</v>
      </c>
      <c r="Q778" s="88"/>
      <c r="R778" s="88"/>
      <c r="S778" s="88"/>
      <c r="T778" s="88"/>
      <c r="U778" s="88"/>
      <c r="V778" s="88"/>
      <c r="W778" s="88"/>
      <c r="X778" s="88"/>
      <c r="Y778" s="88"/>
      <c r="Z778" s="88"/>
      <c r="AA778" s="88"/>
      <c r="AB778" s="88"/>
    </row>
    <row r="779" spans="1:28" ht="63" x14ac:dyDescent="0.25">
      <c r="A779" s="87"/>
      <c r="B779" s="90" t="s">
        <v>1245</v>
      </c>
      <c r="C779" s="138" t="s">
        <v>1852</v>
      </c>
      <c r="D779" s="84" t="s">
        <v>1750</v>
      </c>
      <c r="E779" s="82" t="s">
        <v>1753</v>
      </c>
      <c r="F779" s="114" t="s">
        <v>1246</v>
      </c>
      <c r="G779" s="115" t="s">
        <v>2</v>
      </c>
      <c r="H779" s="116">
        <v>4</v>
      </c>
      <c r="I779" s="132">
        <v>235058.46</v>
      </c>
      <c r="J779" s="104">
        <f t="shared" si="73"/>
        <v>44661</v>
      </c>
      <c r="K779" s="104">
        <f t="shared" si="74"/>
        <v>279719.45999999996</v>
      </c>
      <c r="L779" s="112">
        <f t="shared" si="72"/>
        <v>1118877.8399999999</v>
      </c>
      <c r="M779" s="113"/>
      <c r="N779" s="113">
        <f t="shared" si="75"/>
        <v>0</v>
      </c>
      <c r="O779" s="113">
        <f t="shared" si="76"/>
        <v>0</v>
      </c>
      <c r="P779" s="113">
        <f t="shared" si="77"/>
        <v>0</v>
      </c>
      <c r="Q779" s="88"/>
      <c r="R779" s="88"/>
      <c r="S779" s="88"/>
      <c r="T779" s="88"/>
      <c r="U779" s="88"/>
      <c r="V779" s="88"/>
      <c r="W779" s="88"/>
      <c r="X779" s="88"/>
      <c r="Y779" s="88"/>
      <c r="Z779" s="88"/>
      <c r="AA779" s="88"/>
      <c r="AB779" s="88"/>
    </row>
    <row r="780" spans="1:28" ht="63" x14ac:dyDescent="0.25">
      <c r="A780" s="87"/>
      <c r="B780" s="90" t="s">
        <v>1247</v>
      </c>
      <c r="C780" s="138" t="s">
        <v>1852</v>
      </c>
      <c r="D780" s="84" t="s">
        <v>1750</v>
      </c>
      <c r="E780" s="82" t="s">
        <v>1753</v>
      </c>
      <c r="F780" s="114" t="s">
        <v>1248</v>
      </c>
      <c r="G780" s="115" t="s">
        <v>2</v>
      </c>
      <c r="H780" s="116">
        <v>4</v>
      </c>
      <c r="I780" s="132">
        <v>733958.31599999999</v>
      </c>
      <c r="J780" s="104">
        <f t="shared" si="73"/>
        <v>139452</v>
      </c>
      <c r="K780" s="104">
        <f t="shared" si="74"/>
        <v>873410.31599999999</v>
      </c>
      <c r="L780" s="112">
        <f t="shared" si="72"/>
        <v>3493641.264</v>
      </c>
      <c r="M780" s="113"/>
      <c r="N780" s="113">
        <f t="shared" si="75"/>
        <v>0</v>
      </c>
      <c r="O780" s="113">
        <f t="shared" si="76"/>
        <v>0</v>
      </c>
      <c r="P780" s="113">
        <f t="shared" si="77"/>
        <v>0</v>
      </c>
      <c r="Q780" s="88"/>
      <c r="R780" s="88"/>
      <c r="S780" s="88"/>
      <c r="T780" s="88"/>
      <c r="U780" s="88"/>
      <c r="V780" s="88"/>
      <c r="W780" s="88"/>
      <c r="X780" s="88"/>
      <c r="Y780" s="88"/>
      <c r="Z780" s="88"/>
      <c r="AA780" s="88"/>
      <c r="AB780" s="88"/>
    </row>
    <row r="781" spans="1:28" ht="63" x14ac:dyDescent="0.25">
      <c r="A781" s="87"/>
      <c r="B781" s="90" t="s">
        <v>1249</v>
      </c>
      <c r="C781" s="138" t="s">
        <v>1852</v>
      </c>
      <c r="D781" s="84" t="s">
        <v>1750</v>
      </c>
      <c r="E781" s="82" t="s">
        <v>1753</v>
      </c>
      <c r="F781" s="114" t="s">
        <v>1250</v>
      </c>
      <c r="G781" s="115" t="s">
        <v>2</v>
      </c>
      <c r="H781" s="116">
        <v>4</v>
      </c>
      <c r="I781" s="132">
        <v>703656.40800000005</v>
      </c>
      <c r="J781" s="104">
        <f t="shared" si="73"/>
        <v>133695</v>
      </c>
      <c r="K781" s="104">
        <f t="shared" si="74"/>
        <v>837351.40800000005</v>
      </c>
      <c r="L781" s="112">
        <f t="shared" si="72"/>
        <v>3349405.6320000002</v>
      </c>
      <c r="M781" s="113"/>
      <c r="N781" s="113">
        <f t="shared" si="75"/>
        <v>0</v>
      </c>
      <c r="O781" s="113">
        <f t="shared" si="76"/>
        <v>0</v>
      </c>
      <c r="P781" s="113">
        <f t="shared" si="77"/>
        <v>0</v>
      </c>
      <c r="Q781" s="88"/>
      <c r="R781" s="88"/>
      <c r="S781" s="88"/>
      <c r="T781" s="88"/>
      <c r="U781" s="88"/>
      <c r="V781" s="88"/>
      <c r="W781" s="88"/>
      <c r="X781" s="88"/>
      <c r="Y781" s="88"/>
      <c r="Z781" s="88"/>
      <c r="AA781" s="88"/>
      <c r="AB781" s="88"/>
    </row>
    <row r="782" spans="1:28" ht="63" x14ac:dyDescent="0.25">
      <c r="A782" s="87"/>
      <c r="B782" s="90" t="s">
        <v>1251</v>
      </c>
      <c r="C782" s="138" t="s">
        <v>1852</v>
      </c>
      <c r="D782" s="84" t="s">
        <v>1750</v>
      </c>
      <c r="E782" s="82" t="s">
        <v>1753</v>
      </c>
      <c r="F782" s="114" t="s">
        <v>1252</v>
      </c>
      <c r="G782" s="115" t="s">
        <v>2</v>
      </c>
      <c r="H782" s="116">
        <v>3</v>
      </c>
      <c r="I782" s="132">
        <v>1235238.7320000001</v>
      </c>
      <c r="J782" s="104">
        <f t="shared" si="73"/>
        <v>234695</v>
      </c>
      <c r="K782" s="104">
        <f t="shared" si="74"/>
        <v>1469933.7320000001</v>
      </c>
      <c r="L782" s="112">
        <f t="shared" si="72"/>
        <v>4409801.1960000005</v>
      </c>
      <c r="M782" s="113"/>
      <c r="N782" s="113">
        <f t="shared" si="75"/>
        <v>0</v>
      </c>
      <c r="O782" s="113">
        <f t="shared" si="76"/>
        <v>0</v>
      </c>
      <c r="P782" s="113">
        <f t="shared" si="77"/>
        <v>0</v>
      </c>
      <c r="Q782" s="88"/>
      <c r="R782" s="88"/>
      <c r="S782" s="88"/>
      <c r="T782" s="88"/>
      <c r="U782" s="88"/>
      <c r="V782" s="88"/>
      <c r="W782" s="88"/>
      <c r="X782" s="88"/>
      <c r="Y782" s="88"/>
      <c r="Z782" s="88"/>
      <c r="AA782" s="88"/>
      <c r="AB782" s="88"/>
    </row>
    <row r="783" spans="1:28" ht="63" x14ac:dyDescent="0.25">
      <c r="A783" s="87"/>
      <c r="B783" s="90" t="s">
        <v>1614</v>
      </c>
      <c r="C783" s="90" t="s">
        <v>1852</v>
      </c>
      <c r="D783" s="84" t="s">
        <v>1750</v>
      </c>
      <c r="E783" s="83" t="s">
        <v>1754</v>
      </c>
      <c r="F783" s="114" t="s">
        <v>1253</v>
      </c>
      <c r="G783" s="115" t="s">
        <v>2</v>
      </c>
      <c r="H783" s="116">
        <v>60</v>
      </c>
      <c r="I783" s="132">
        <v>171531.36</v>
      </c>
      <c r="J783" s="104">
        <f t="shared" si="73"/>
        <v>32591</v>
      </c>
      <c r="K783" s="104">
        <f t="shared" si="74"/>
        <v>204122.36</v>
      </c>
      <c r="L783" s="112">
        <f t="shared" si="72"/>
        <v>12247341.6</v>
      </c>
      <c r="M783" s="113"/>
      <c r="N783" s="113">
        <f t="shared" si="75"/>
        <v>0</v>
      </c>
      <c r="O783" s="113">
        <f t="shared" si="76"/>
        <v>0</v>
      </c>
      <c r="P783" s="113">
        <f t="shared" si="77"/>
        <v>0</v>
      </c>
      <c r="Q783" s="88"/>
      <c r="R783" s="88"/>
      <c r="S783" s="88"/>
      <c r="T783" s="88"/>
      <c r="U783" s="88"/>
      <c r="V783" s="88"/>
      <c r="W783" s="88"/>
      <c r="X783" s="88"/>
      <c r="Y783" s="88"/>
      <c r="Z783" s="88"/>
      <c r="AA783" s="88"/>
      <c r="AB783" s="88"/>
    </row>
    <row r="784" spans="1:28" ht="63" x14ac:dyDescent="0.25">
      <c r="A784" s="87"/>
      <c r="B784" s="90" t="s">
        <v>1615</v>
      </c>
      <c r="C784" s="90" t="s">
        <v>1852</v>
      </c>
      <c r="D784" s="84" t="s">
        <v>1750</v>
      </c>
      <c r="E784" s="83" t="s">
        <v>1754</v>
      </c>
      <c r="F784" s="114" t="s">
        <v>1254</v>
      </c>
      <c r="G784" s="115" t="s">
        <v>2</v>
      </c>
      <c r="H784" s="116">
        <v>50</v>
      </c>
      <c r="I784" s="132">
        <v>128646.336</v>
      </c>
      <c r="J784" s="104">
        <f t="shared" si="73"/>
        <v>24443</v>
      </c>
      <c r="K784" s="104">
        <f t="shared" si="74"/>
        <v>153089.33600000001</v>
      </c>
      <c r="L784" s="112">
        <f t="shared" si="72"/>
        <v>7654466.8000000007</v>
      </c>
      <c r="M784" s="113"/>
      <c r="N784" s="113">
        <f t="shared" si="75"/>
        <v>0</v>
      </c>
      <c r="O784" s="113">
        <f t="shared" si="76"/>
        <v>0</v>
      </c>
      <c r="P784" s="113">
        <f t="shared" si="77"/>
        <v>0</v>
      </c>
      <c r="Q784" s="88"/>
      <c r="R784" s="88"/>
      <c r="S784" s="88"/>
      <c r="T784" s="88"/>
      <c r="U784" s="88"/>
      <c r="V784" s="88"/>
      <c r="W784" s="88"/>
      <c r="X784" s="88"/>
      <c r="Y784" s="88"/>
      <c r="Z784" s="88"/>
      <c r="AA784" s="88"/>
      <c r="AB784" s="88"/>
    </row>
    <row r="785" spans="1:28" ht="63" x14ac:dyDescent="0.25">
      <c r="A785" s="87"/>
      <c r="B785" s="90" t="s">
        <v>1616</v>
      </c>
      <c r="C785" s="90" t="s">
        <v>1852</v>
      </c>
      <c r="D785" s="84" t="s">
        <v>1750</v>
      </c>
      <c r="E785" s="83" t="s">
        <v>1754</v>
      </c>
      <c r="F785" s="114" t="s">
        <v>1255</v>
      </c>
      <c r="G785" s="115" t="s">
        <v>2</v>
      </c>
      <c r="H785" s="116">
        <v>60</v>
      </c>
      <c r="I785" s="132">
        <v>185822.364</v>
      </c>
      <c r="J785" s="104">
        <f t="shared" si="73"/>
        <v>35306</v>
      </c>
      <c r="K785" s="104">
        <f t="shared" si="74"/>
        <v>221128.364</v>
      </c>
      <c r="L785" s="112">
        <f t="shared" si="72"/>
        <v>13267701.84</v>
      </c>
      <c r="M785" s="113"/>
      <c r="N785" s="113">
        <f t="shared" si="75"/>
        <v>0</v>
      </c>
      <c r="O785" s="113">
        <f t="shared" si="76"/>
        <v>0</v>
      </c>
      <c r="P785" s="113">
        <f t="shared" si="77"/>
        <v>0</v>
      </c>
      <c r="Q785" s="88"/>
      <c r="R785" s="88"/>
      <c r="S785" s="88"/>
      <c r="T785" s="88"/>
      <c r="U785" s="88"/>
      <c r="V785" s="88"/>
      <c r="W785" s="88"/>
      <c r="X785" s="88"/>
      <c r="Y785" s="88"/>
      <c r="Z785" s="88"/>
      <c r="AA785" s="88"/>
      <c r="AB785" s="88"/>
    </row>
    <row r="786" spans="1:28" ht="63" x14ac:dyDescent="0.25">
      <c r="A786" s="87"/>
      <c r="B786" s="90" t="s">
        <v>1617</v>
      </c>
      <c r="C786" s="90" t="s">
        <v>1852</v>
      </c>
      <c r="D786" s="84" t="s">
        <v>1750</v>
      </c>
      <c r="E786" s="83" t="s">
        <v>1754</v>
      </c>
      <c r="F786" s="114" t="s">
        <v>1256</v>
      </c>
      <c r="G786" s="115" t="s">
        <v>2</v>
      </c>
      <c r="H786" s="116">
        <v>40</v>
      </c>
      <c r="I786" s="132">
        <v>353315.50799999997</v>
      </c>
      <c r="J786" s="104">
        <f t="shared" si="73"/>
        <v>67130</v>
      </c>
      <c r="K786" s="104">
        <f t="shared" si="74"/>
        <v>420445.50799999997</v>
      </c>
      <c r="L786" s="112">
        <f t="shared" si="72"/>
        <v>16817820.32</v>
      </c>
      <c r="M786" s="113"/>
      <c r="N786" s="113">
        <f t="shared" si="75"/>
        <v>0</v>
      </c>
      <c r="O786" s="113">
        <f t="shared" si="76"/>
        <v>0</v>
      </c>
      <c r="P786" s="113">
        <f t="shared" si="77"/>
        <v>0</v>
      </c>
      <c r="Q786" s="88"/>
      <c r="R786" s="88"/>
      <c r="S786" s="88"/>
      <c r="T786" s="88"/>
      <c r="U786" s="88"/>
      <c r="V786" s="88"/>
      <c r="W786" s="88"/>
      <c r="X786" s="88"/>
      <c r="Y786" s="88"/>
      <c r="Z786" s="88"/>
      <c r="AA786" s="88"/>
      <c r="AB786" s="88"/>
    </row>
    <row r="787" spans="1:28" ht="63" x14ac:dyDescent="0.25">
      <c r="A787" s="87"/>
      <c r="B787" s="90" t="s">
        <v>1618</v>
      </c>
      <c r="C787" s="90" t="s">
        <v>1852</v>
      </c>
      <c r="D787" s="84" t="s">
        <v>1750</v>
      </c>
      <c r="E787" s="83" t="s">
        <v>1754</v>
      </c>
      <c r="F787" s="114" t="s">
        <v>1257</v>
      </c>
      <c r="G787" s="115" t="s">
        <v>2</v>
      </c>
      <c r="H787" s="116">
        <v>100</v>
      </c>
      <c r="I787" s="132">
        <v>434321.16</v>
      </c>
      <c r="J787" s="104">
        <f t="shared" si="73"/>
        <v>82521</v>
      </c>
      <c r="K787" s="104">
        <f t="shared" si="74"/>
        <v>516842.16</v>
      </c>
      <c r="L787" s="112">
        <f t="shared" si="72"/>
        <v>51684216</v>
      </c>
      <c r="M787" s="113"/>
      <c r="N787" s="113">
        <f t="shared" si="75"/>
        <v>0</v>
      </c>
      <c r="O787" s="113">
        <f t="shared" si="76"/>
        <v>0</v>
      </c>
      <c r="P787" s="113">
        <f t="shared" si="77"/>
        <v>0</v>
      </c>
      <c r="Q787" s="88"/>
      <c r="R787" s="88"/>
      <c r="S787" s="88"/>
      <c r="T787" s="88"/>
      <c r="U787" s="88"/>
      <c r="V787" s="88"/>
      <c r="W787" s="88"/>
      <c r="X787" s="88"/>
      <c r="Y787" s="88"/>
      <c r="Z787" s="88"/>
      <c r="AA787" s="88"/>
      <c r="AB787" s="88"/>
    </row>
    <row r="788" spans="1:28" ht="63" x14ac:dyDescent="0.25">
      <c r="A788" s="87"/>
      <c r="B788" s="90" t="s">
        <v>1619</v>
      </c>
      <c r="C788" s="90" t="s">
        <v>1852</v>
      </c>
      <c r="D788" s="84" t="s">
        <v>1750</v>
      </c>
      <c r="E788" s="83" t="s">
        <v>1754</v>
      </c>
      <c r="F788" s="114" t="s">
        <v>1258</v>
      </c>
      <c r="G788" s="115" t="s">
        <v>2</v>
      </c>
      <c r="H788" s="116">
        <v>50</v>
      </c>
      <c r="I788" s="132">
        <v>353315.50799999997</v>
      </c>
      <c r="J788" s="104">
        <f t="shared" si="73"/>
        <v>67130</v>
      </c>
      <c r="K788" s="104">
        <f t="shared" si="74"/>
        <v>420445.50799999997</v>
      </c>
      <c r="L788" s="112">
        <f t="shared" si="72"/>
        <v>21022275.399999999</v>
      </c>
      <c r="M788" s="113"/>
      <c r="N788" s="113">
        <f t="shared" si="75"/>
        <v>0</v>
      </c>
      <c r="O788" s="113">
        <f t="shared" si="76"/>
        <v>0</v>
      </c>
      <c r="P788" s="113">
        <f t="shared" si="77"/>
        <v>0</v>
      </c>
      <c r="Q788" s="88"/>
      <c r="R788" s="88"/>
      <c r="S788" s="88"/>
      <c r="T788" s="88"/>
      <c r="U788" s="88"/>
      <c r="V788" s="88"/>
      <c r="W788" s="88"/>
      <c r="X788" s="88"/>
      <c r="Y788" s="88"/>
      <c r="Z788" s="88"/>
      <c r="AA788" s="88"/>
      <c r="AB788" s="88"/>
    </row>
    <row r="789" spans="1:28" ht="63" x14ac:dyDescent="0.25">
      <c r="A789" s="87"/>
      <c r="B789" s="90" t="s">
        <v>1620</v>
      </c>
      <c r="C789" s="90" t="s">
        <v>1852</v>
      </c>
      <c r="D789" s="84" t="s">
        <v>1750</v>
      </c>
      <c r="E789" s="83" t="s">
        <v>1754</v>
      </c>
      <c r="F789" s="114" t="s">
        <v>1259</v>
      </c>
      <c r="G789" s="115" t="s">
        <v>2</v>
      </c>
      <c r="H789" s="116">
        <v>40</v>
      </c>
      <c r="I789" s="132">
        <v>434321.16</v>
      </c>
      <c r="J789" s="104">
        <f t="shared" si="73"/>
        <v>82521</v>
      </c>
      <c r="K789" s="104">
        <f t="shared" si="74"/>
        <v>516842.16</v>
      </c>
      <c r="L789" s="112">
        <f t="shared" si="72"/>
        <v>20673686.399999999</v>
      </c>
      <c r="M789" s="113"/>
      <c r="N789" s="113">
        <f t="shared" si="75"/>
        <v>0</v>
      </c>
      <c r="O789" s="113">
        <f t="shared" si="76"/>
        <v>0</v>
      </c>
      <c r="P789" s="113">
        <f t="shared" si="77"/>
        <v>0</v>
      </c>
      <c r="Q789" s="88"/>
      <c r="R789" s="88"/>
      <c r="S789" s="88"/>
      <c r="T789" s="88"/>
      <c r="U789" s="88"/>
      <c r="V789" s="88"/>
      <c r="W789" s="88"/>
      <c r="X789" s="88"/>
      <c r="Y789" s="88"/>
      <c r="Z789" s="88"/>
      <c r="AA789" s="88"/>
      <c r="AB789" s="88"/>
    </row>
    <row r="790" spans="1:28" ht="63" x14ac:dyDescent="0.25">
      <c r="A790" s="87"/>
      <c r="B790" s="90" t="s">
        <v>1621</v>
      </c>
      <c r="C790" s="90" t="s">
        <v>1852</v>
      </c>
      <c r="D790" s="84" t="s">
        <v>1750</v>
      </c>
      <c r="E790" s="83" t="s">
        <v>1754</v>
      </c>
      <c r="F790" s="114" t="s">
        <v>1260</v>
      </c>
      <c r="G790" s="115" t="s">
        <v>2</v>
      </c>
      <c r="H790" s="116">
        <v>12</v>
      </c>
      <c r="I790" s="132">
        <v>434322.25199999998</v>
      </c>
      <c r="J790" s="104">
        <f t="shared" si="73"/>
        <v>82521</v>
      </c>
      <c r="K790" s="104">
        <f t="shared" si="74"/>
        <v>516843.25199999998</v>
      </c>
      <c r="L790" s="112">
        <f t="shared" si="72"/>
        <v>6202119.0240000002</v>
      </c>
      <c r="M790" s="113"/>
      <c r="N790" s="113">
        <f t="shared" si="75"/>
        <v>0</v>
      </c>
      <c r="O790" s="113">
        <f t="shared" si="76"/>
        <v>0</v>
      </c>
      <c r="P790" s="113">
        <f t="shared" si="77"/>
        <v>0</v>
      </c>
      <c r="Q790" s="88"/>
      <c r="R790" s="88"/>
      <c r="S790" s="88"/>
      <c r="T790" s="88"/>
      <c r="U790" s="88"/>
      <c r="V790" s="88"/>
      <c r="W790" s="88"/>
      <c r="X790" s="88"/>
      <c r="Y790" s="88"/>
      <c r="Z790" s="88"/>
      <c r="AA790" s="88"/>
      <c r="AB790" s="88"/>
    </row>
    <row r="791" spans="1:28" ht="18.95" customHeight="1" x14ac:dyDescent="0.25">
      <c r="A791" s="87"/>
      <c r="B791" s="90" t="s">
        <v>1622</v>
      </c>
      <c r="C791" s="90" t="s">
        <v>1852</v>
      </c>
      <c r="D791" s="84" t="s">
        <v>1750</v>
      </c>
      <c r="E791" s="83" t="s">
        <v>1754</v>
      </c>
      <c r="F791" s="114" t="s">
        <v>1261</v>
      </c>
      <c r="G791" s="115" t="s">
        <v>2</v>
      </c>
      <c r="H791" s="116">
        <v>24</v>
      </c>
      <c r="I791" s="132">
        <v>434322.25199999998</v>
      </c>
      <c r="J791" s="104">
        <f t="shared" si="73"/>
        <v>82521</v>
      </c>
      <c r="K791" s="104">
        <f t="shared" si="74"/>
        <v>516843.25199999998</v>
      </c>
      <c r="L791" s="112">
        <f t="shared" si="72"/>
        <v>12404238.048</v>
      </c>
      <c r="M791" s="113"/>
      <c r="N791" s="113">
        <f t="shared" si="75"/>
        <v>0</v>
      </c>
      <c r="O791" s="113">
        <f t="shared" si="76"/>
        <v>0</v>
      </c>
      <c r="P791" s="113">
        <f t="shared" si="77"/>
        <v>0</v>
      </c>
      <c r="Q791" s="88"/>
      <c r="R791" s="88"/>
      <c r="S791" s="88"/>
      <c r="T791" s="88"/>
      <c r="U791" s="88"/>
      <c r="V791" s="88"/>
      <c r="W791" s="88"/>
      <c r="X791" s="88"/>
      <c r="Y791" s="88"/>
      <c r="Z791" s="88"/>
      <c r="AA791" s="88"/>
      <c r="AB791" s="88"/>
    </row>
    <row r="792" spans="1:28" ht="18.95" customHeight="1" x14ac:dyDescent="0.25">
      <c r="A792" s="87"/>
      <c r="B792" s="90" t="s">
        <v>1623</v>
      </c>
      <c r="C792" s="90" t="s">
        <v>1852</v>
      </c>
      <c r="D792" s="84" t="s">
        <v>1750</v>
      </c>
      <c r="E792" s="83" t="s">
        <v>1754</v>
      </c>
      <c r="F792" s="114" t="s">
        <v>1262</v>
      </c>
      <c r="G792" s="115" t="s">
        <v>2</v>
      </c>
      <c r="H792" s="116">
        <v>12</v>
      </c>
      <c r="I792" s="132">
        <v>176117.76000000001</v>
      </c>
      <c r="J792" s="104">
        <f t="shared" si="73"/>
        <v>33462</v>
      </c>
      <c r="K792" s="104">
        <f t="shared" si="74"/>
        <v>209579.76</v>
      </c>
      <c r="L792" s="112">
        <f t="shared" si="72"/>
        <v>2514957.12</v>
      </c>
      <c r="M792" s="113"/>
      <c r="N792" s="113">
        <f t="shared" si="75"/>
        <v>0</v>
      </c>
      <c r="O792" s="113">
        <f t="shared" si="76"/>
        <v>0</v>
      </c>
      <c r="P792" s="113">
        <f t="shared" si="77"/>
        <v>0</v>
      </c>
      <c r="Q792" s="88"/>
      <c r="R792" s="88"/>
      <c r="S792" s="88"/>
      <c r="T792" s="88"/>
      <c r="U792" s="88"/>
      <c r="V792" s="88"/>
      <c r="W792" s="88"/>
      <c r="X792" s="88"/>
      <c r="Y792" s="88"/>
      <c r="Z792" s="88"/>
      <c r="AA792" s="88"/>
      <c r="AB792" s="88"/>
    </row>
    <row r="793" spans="1:28" ht="18.95" customHeight="1" x14ac:dyDescent="0.25">
      <c r="A793" s="87"/>
      <c r="B793" s="90" t="s">
        <v>1624</v>
      </c>
      <c r="C793" s="90" t="s">
        <v>1852</v>
      </c>
      <c r="D793" s="84" t="s">
        <v>1750</v>
      </c>
      <c r="E793" s="83" t="s">
        <v>1754</v>
      </c>
      <c r="F793" s="114" t="s">
        <v>1263</v>
      </c>
      <c r="G793" s="115" t="s">
        <v>2</v>
      </c>
      <c r="H793" s="116">
        <v>5</v>
      </c>
      <c r="I793" s="132">
        <v>144772.992</v>
      </c>
      <c r="J793" s="104">
        <f t="shared" si="73"/>
        <v>27507</v>
      </c>
      <c r="K793" s="104">
        <f t="shared" si="74"/>
        <v>172279.992</v>
      </c>
      <c r="L793" s="112">
        <f t="shared" si="72"/>
        <v>861399.96</v>
      </c>
      <c r="M793" s="113"/>
      <c r="N793" s="113">
        <f t="shared" si="75"/>
        <v>0</v>
      </c>
      <c r="O793" s="113">
        <f t="shared" si="76"/>
        <v>0</v>
      </c>
      <c r="P793" s="113">
        <f t="shared" si="77"/>
        <v>0</v>
      </c>
      <c r="Q793" s="88"/>
      <c r="R793" s="88"/>
      <c r="S793" s="88"/>
      <c r="T793" s="88"/>
      <c r="U793" s="88"/>
      <c r="V793" s="88"/>
      <c r="W793" s="88"/>
      <c r="X793" s="88"/>
      <c r="Y793" s="88"/>
      <c r="Z793" s="88"/>
      <c r="AA793" s="88"/>
      <c r="AB793" s="88"/>
    </row>
    <row r="794" spans="1:28" ht="18.95" customHeight="1" x14ac:dyDescent="0.25">
      <c r="A794" s="87"/>
      <c r="B794" s="90" t="s">
        <v>1625</v>
      </c>
      <c r="C794" s="90" t="s">
        <v>1852</v>
      </c>
      <c r="D794" s="84" t="s">
        <v>1750</v>
      </c>
      <c r="E794" s="83" t="s">
        <v>1754</v>
      </c>
      <c r="F794" s="114" t="s">
        <v>1264</v>
      </c>
      <c r="G794" s="115" t="s">
        <v>2</v>
      </c>
      <c r="H794" s="116">
        <v>7</v>
      </c>
      <c r="I794" s="132">
        <v>145217.43599999999</v>
      </c>
      <c r="J794" s="104">
        <f t="shared" si="73"/>
        <v>27591</v>
      </c>
      <c r="K794" s="104">
        <f t="shared" si="74"/>
        <v>172808.43599999999</v>
      </c>
      <c r="L794" s="112">
        <f t="shared" si="72"/>
        <v>1209659.0519999999</v>
      </c>
      <c r="M794" s="113"/>
      <c r="N794" s="113">
        <f t="shared" si="75"/>
        <v>0</v>
      </c>
      <c r="O794" s="113">
        <f t="shared" si="76"/>
        <v>0</v>
      </c>
      <c r="P794" s="113">
        <f t="shared" si="77"/>
        <v>0</v>
      </c>
      <c r="Q794" s="88"/>
      <c r="R794" s="88"/>
      <c r="S794" s="88"/>
      <c r="T794" s="88"/>
      <c r="U794" s="88"/>
      <c r="V794" s="88"/>
      <c r="W794" s="88"/>
      <c r="X794" s="88"/>
      <c r="Y794" s="88"/>
      <c r="Z794" s="88"/>
      <c r="AA794" s="88"/>
      <c r="AB794" s="88"/>
    </row>
    <row r="795" spans="1:28" ht="63" x14ac:dyDescent="0.25">
      <c r="A795" s="87"/>
      <c r="B795" s="90" t="s">
        <v>1626</v>
      </c>
      <c r="C795" s="90" t="s">
        <v>1852</v>
      </c>
      <c r="D795" s="84" t="s">
        <v>1750</v>
      </c>
      <c r="E795" s="83" t="s">
        <v>1754</v>
      </c>
      <c r="F795" s="114" t="s">
        <v>1265</v>
      </c>
      <c r="G795" s="115" t="s">
        <v>2</v>
      </c>
      <c r="H795" s="116">
        <v>20</v>
      </c>
      <c r="I795" s="132">
        <v>1334297.328</v>
      </c>
      <c r="J795" s="104">
        <f t="shared" si="73"/>
        <v>253516</v>
      </c>
      <c r="K795" s="104">
        <f t="shared" si="74"/>
        <v>1587813.328</v>
      </c>
      <c r="L795" s="112">
        <f t="shared" si="72"/>
        <v>31756266.559999999</v>
      </c>
      <c r="M795" s="113"/>
      <c r="N795" s="113">
        <f t="shared" si="75"/>
        <v>0</v>
      </c>
      <c r="O795" s="113">
        <f t="shared" si="76"/>
        <v>0</v>
      </c>
      <c r="P795" s="113">
        <f t="shared" si="77"/>
        <v>0</v>
      </c>
      <c r="Q795" s="88"/>
      <c r="R795" s="88"/>
      <c r="S795" s="88"/>
      <c r="T795" s="88"/>
      <c r="U795" s="88"/>
      <c r="V795" s="88"/>
      <c r="W795" s="88"/>
      <c r="X795" s="88"/>
      <c r="Y795" s="88"/>
      <c r="Z795" s="88"/>
      <c r="AA795" s="88"/>
      <c r="AB795" s="88"/>
    </row>
    <row r="796" spans="1:28" ht="63" x14ac:dyDescent="0.25">
      <c r="A796" s="87"/>
      <c r="B796" s="90" t="s">
        <v>1627</v>
      </c>
      <c r="C796" s="90" t="s">
        <v>1852</v>
      </c>
      <c r="D796" s="84" t="s">
        <v>1750</v>
      </c>
      <c r="E796" s="83" t="s">
        <v>1754</v>
      </c>
      <c r="F796" s="114" t="s">
        <v>1266</v>
      </c>
      <c r="G796" s="115" t="s">
        <v>2</v>
      </c>
      <c r="H796" s="116">
        <v>4</v>
      </c>
      <c r="I796" s="132">
        <v>463305.02399999998</v>
      </c>
      <c r="J796" s="104">
        <f t="shared" si="73"/>
        <v>88028</v>
      </c>
      <c r="K796" s="104">
        <f t="shared" si="74"/>
        <v>551333.02399999998</v>
      </c>
      <c r="L796" s="112">
        <f t="shared" si="72"/>
        <v>2205332.0959999999</v>
      </c>
      <c r="M796" s="113"/>
      <c r="N796" s="113">
        <f t="shared" si="75"/>
        <v>0</v>
      </c>
      <c r="O796" s="113">
        <f t="shared" si="76"/>
        <v>0</v>
      </c>
      <c r="P796" s="113">
        <f t="shared" si="77"/>
        <v>0</v>
      </c>
      <c r="Q796" s="88"/>
      <c r="R796" s="88"/>
      <c r="S796" s="88"/>
      <c r="T796" s="88"/>
      <c r="U796" s="88"/>
      <c r="V796" s="88"/>
      <c r="W796" s="88"/>
      <c r="X796" s="88"/>
      <c r="Y796" s="88"/>
      <c r="Z796" s="88"/>
      <c r="AA796" s="88"/>
      <c r="AB796" s="88"/>
    </row>
    <row r="797" spans="1:28" ht="63" x14ac:dyDescent="0.25">
      <c r="A797" s="87"/>
      <c r="B797" s="90" t="s">
        <v>1628</v>
      </c>
      <c r="C797" s="90" t="s">
        <v>1852</v>
      </c>
      <c r="D797" s="84" t="s">
        <v>1750</v>
      </c>
      <c r="E797" s="83" t="s">
        <v>1754</v>
      </c>
      <c r="F797" s="114" t="s">
        <v>1267</v>
      </c>
      <c r="G797" s="115" t="s">
        <v>2</v>
      </c>
      <c r="H797" s="116">
        <v>48</v>
      </c>
      <c r="I797" s="132">
        <v>1496019.2520000001</v>
      </c>
      <c r="J797" s="104">
        <f t="shared" si="73"/>
        <v>284244</v>
      </c>
      <c r="K797" s="104">
        <f t="shared" si="74"/>
        <v>1780263.2520000001</v>
      </c>
      <c r="L797" s="112">
        <f t="shared" si="72"/>
        <v>85452636.096000001</v>
      </c>
      <c r="M797" s="113"/>
      <c r="N797" s="113">
        <f t="shared" si="75"/>
        <v>0</v>
      </c>
      <c r="O797" s="113">
        <f t="shared" si="76"/>
        <v>0</v>
      </c>
      <c r="P797" s="113">
        <f t="shared" si="77"/>
        <v>0</v>
      </c>
      <c r="Q797" s="88"/>
      <c r="R797" s="88"/>
      <c r="S797" s="88"/>
      <c r="T797" s="88"/>
      <c r="U797" s="88"/>
      <c r="V797" s="88"/>
      <c r="W797" s="88"/>
      <c r="X797" s="88"/>
      <c r="Y797" s="88"/>
      <c r="Z797" s="88"/>
      <c r="AA797" s="88"/>
      <c r="AB797" s="88"/>
    </row>
    <row r="798" spans="1:28" ht="18.95" customHeight="1" x14ac:dyDescent="0.25">
      <c r="A798" s="87"/>
      <c r="B798" s="90" t="s">
        <v>1629</v>
      </c>
      <c r="C798" s="90" t="s">
        <v>1852</v>
      </c>
      <c r="D798" s="84" t="s">
        <v>1750</v>
      </c>
      <c r="E798" s="83" t="s">
        <v>1754</v>
      </c>
      <c r="F798" s="114" t="s">
        <v>1268</v>
      </c>
      <c r="G798" s="115" t="s">
        <v>2</v>
      </c>
      <c r="H798" s="116">
        <v>20</v>
      </c>
      <c r="I798" s="132">
        <v>147753.06</v>
      </c>
      <c r="J798" s="104">
        <f t="shared" si="73"/>
        <v>28073</v>
      </c>
      <c r="K798" s="104">
        <f t="shared" si="74"/>
        <v>175826.06</v>
      </c>
      <c r="L798" s="112">
        <f t="shared" si="72"/>
        <v>3516521.2</v>
      </c>
      <c r="M798" s="113"/>
      <c r="N798" s="113">
        <f t="shared" si="75"/>
        <v>0</v>
      </c>
      <c r="O798" s="113">
        <f t="shared" si="76"/>
        <v>0</v>
      </c>
      <c r="P798" s="113">
        <f t="shared" si="77"/>
        <v>0</v>
      </c>
      <c r="Q798" s="88"/>
      <c r="R798" s="88"/>
      <c r="S798" s="88"/>
      <c r="T798" s="88"/>
      <c r="U798" s="88"/>
      <c r="V798" s="88"/>
      <c r="W798" s="88"/>
      <c r="X798" s="88"/>
      <c r="Y798" s="88"/>
      <c r="Z798" s="88"/>
      <c r="AA798" s="88"/>
      <c r="AB798" s="88"/>
    </row>
    <row r="799" spans="1:28" ht="18.95" customHeight="1" x14ac:dyDescent="0.25">
      <c r="A799" s="87"/>
      <c r="B799" s="90" t="s">
        <v>1630</v>
      </c>
      <c r="C799" s="90" t="s">
        <v>1852</v>
      </c>
      <c r="D799" s="84" t="s">
        <v>1750</v>
      </c>
      <c r="E799" s="83" t="s">
        <v>1754</v>
      </c>
      <c r="F799" s="114" t="s">
        <v>1269</v>
      </c>
      <c r="G799" s="115" t="s">
        <v>2</v>
      </c>
      <c r="H799" s="116">
        <v>22</v>
      </c>
      <c r="I799" s="132">
        <v>97684.86</v>
      </c>
      <c r="J799" s="104">
        <f t="shared" si="73"/>
        <v>18560</v>
      </c>
      <c r="K799" s="104">
        <f t="shared" si="74"/>
        <v>116244.86</v>
      </c>
      <c r="L799" s="112">
        <f t="shared" si="72"/>
        <v>2557386.92</v>
      </c>
      <c r="M799" s="113"/>
      <c r="N799" s="113">
        <f t="shared" si="75"/>
        <v>0</v>
      </c>
      <c r="O799" s="113">
        <f t="shared" si="76"/>
        <v>0</v>
      </c>
      <c r="P799" s="113">
        <f t="shared" si="77"/>
        <v>0</v>
      </c>
      <c r="Q799" s="88"/>
      <c r="R799" s="88"/>
      <c r="S799" s="88"/>
      <c r="T799" s="88"/>
      <c r="U799" s="88"/>
      <c r="V799" s="88"/>
      <c r="W799" s="88"/>
      <c r="X799" s="88"/>
      <c r="Y799" s="88"/>
      <c r="Z799" s="88"/>
      <c r="AA799" s="88"/>
      <c r="AB799" s="88"/>
    </row>
    <row r="800" spans="1:28" ht="18.95" customHeight="1" x14ac:dyDescent="0.25">
      <c r="A800" s="87"/>
      <c r="B800" s="90" t="s">
        <v>1631</v>
      </c>
      <c r="C800" s="90" t="s">
        <v>1852</v>
      </c>
      <c r="D800" s="84" t="s">
        <v>1750</v>
      </c>
      <c r="E800" s="83" t="s">
        <v>1754</v>
      </c>
      <c r="F800" s="114" t="s">
        <v>1270</v>
      </c>
      <c r="G800" s="115" t="s">
        <v>2</v>
      </c>
      <c r="H800" s="116">
        <v>9</v>
      </c>
      <c r="I800" s="132">
        <v>96885.516000000003</v>
      </c>
      <c r="J800" s="104">
        <f t="shared" si="73"/>
        <v>18408</v>
      </c>
      <c r="K800" s="104">
        <f t="shared" si="74"/>
        <v>115293.516</v>
      </c>
      <c r="L800" s="112">
        <f t="shared" si="72"/>
        <v>1037641.6440000001</v>
      </c>
      <c r="M800" s="113"/>
      <c r="N800" s="113">
        <f t="shared" si="75"/>
        <v>0</v>
      </c>
      <c r="O800" s="113">
        <f t="shared" si="76"/>
        <v>0</v>
      </c>
      <c r="P800" s="113">
        <f t="shared" si="77"/>
        <v>0</v>
      </c>
      <c r="Q800" s="88"/>
      <c r="R800" s="88"/>
      <c r="S800" s="88"/>
      <c r="T800" s="88"/>
      <c r="U800" s="88"/>
      <c r="V800" s="88"/>
      <c r="W800" s="88"/>
      <c r="X800" s="88"/>
      <c r="Y800" s="88"/>
      <c r="Z800" s="88"/>
      <c r="AA800" s="88"/>
      <c r="AB800" s="88"/>
    </row>
    <row r="801" spans="1:28" ht="18.95" customHeight="1" x14ac:dyDescent="0.25">
      <c r="A801" s="87"/>
      <c r="B801" s="90" t="s">
        <v>1632</v>
      </c>
      <c r="C801" s="90" t="s">
        <v>1852</v>
      </c>
      <c r="D801" s="84" t="s">
        <v>1750</v>
      </c>
      <c r="E801" s="83" t="s">
        <v>1754</v>
      </c>
      <c r="F801" s="114" t="s">
        <v>1271</v>
      </c>
      <c r="G801" s="115" t="s">
        <v>2</v>
      </c>
      <c r="H801" s="116">
        <v>13</v>
      </c>
      <c r="I801" s="132">
        <v>97770.035999999993</v>
      </c>
      <c r="J801" s="104">
        <f t="shared" si="73"/>
        <v>18576</v>
      </c>
      <c r="K801" s="104">
        <f t="shared" si="74"/>
        <v>116346.03599999999</v>
      </c>
      <c r="L801" s="112">
        <f t="shared" si="72"/>
        <v>1512498.4679999999</v>
      </c>
      <c r="M801" s="113"/>
      <c r="N801" s="113">
        <f t="shared" si="75"/>
        <v>0</v>
      </c>
      <c r="O801" s="113">
        <f t="shared" si="76"/>
        <v>0</v>
      </c>
      <c r="P801" s="113">
        <f t="shared" si="77"/>
        <v>0</v>
      </c>
      <c r="Q801" s="88"/>
      <c r="R801" s="88"/>
      <c r="S801" s="88"/>
      <c r="T801" s="88"/>
      <c r="U801" s="88"/>
      <c r="V801" s="88"/>
      <c r="W801" s="88"/>
      <c r="X801" s="88"/>
      <c r="Y801" s="88"/>
      <c r="Z801" s="88"/>
      <c r="AA801" s="88"/>
      <c r="AB801" s="88"/>
    </row>
    <row r="802" spans="1:28" ht="18.95" customHeight="1" x14ac:dyDescent="0.25">
      <c r="A802" s="87"/>
      <c r="B802" s="90" t="s">
        <v>1633</v>
      </c>
      <c r="C802" s="90" t="s">
        <v>1852</v>
      </c>
      <c r="D802" s="84" t="s">
        <v>1750</v>
      </c>
      <c r="E802" s="83" t="s">
        <v>1754</v>
      </c>
      <c r="F802" s="114" t="s">
        <v>1272</v>
      </c>
      <c r="G802" s="115" t="s">
        <v>2</v>
      </c>
      <c r="H802" s="116">
        <v>2</v>
      </c>
      <c r="I802" s="132">
        <v>98817.263999999996</v>
      </c>
      <c r="J802" s="104">
        <f t="shared" si="73"/>
        <v>18775</v>
      </c>
      <c r="K802" s="104">
        <f t="shared" si="74"/>
        <v>117592.264</v>
      </c>
      <c r="L802" s="112">
        <f t="shared" si="72"/>
        <v>235184.52799999999</v>
      </c>
      <c r="M802" s="113"/>
      <c r="N802" s="113">
        <f t="shared" si="75"/>
        <v>0</v>
      </c>
      <c r="O802" s="113">
        <f t="shared" si="76"/>
        <v>0</v>
      </c>
      <c r="P802" s="113">
        <f t="shared" si="77"/>
        <v>0</v>
      </c>
      <c r="Q802" s="88"/>
      <c r="R802" s="88"/>
      <c r="S802" s="88"/>
      <c r="T802" s="88"/>
      <c r="U802" s="88"/>
      <c r="V802" s="88"/>
      <c r="W802" s="88"/>
      <c r="X802" s="88"/>
      <c r="Y802" s="88"/>
      <c r="Z802" s="88"/>
      <c r="AA802" s="88"/>
      <c r="AB802" s="88"/>
    </row>
    <row r="803" spans="1:28" ht="18.95" customHeight="1" x14ac:dyDescent="0.25">
      <c r="A803" s="87"/>
      <c r="B803" s="90" t="s">
        <v>1634</v>
      </c>
      <c r="C803" s="90" t="s">
        <v>1852</v>
      </c>
      <c r="D803" s="84" t="s">
        <v>1750</v>
      </c>
      <c r="E803" s="83" t="s">
        <v>1754</v>
      </c>
      <c r="F803" s="114" t="s">
        <v>1273</v>
      </c>
      <c r="G803" s="115" t="s">
        <v>2</v>
      </c>
      <c r="H803" s="116">
        <v>3</v>
      </c>
      <c r="I803" s="132">
        <v>97770.035999999993</v>
      </c>
      <c r="J803" s="104">
        <f t="shared" si="73"/>
        <v>18576</v>
      </c>
      <c r="K803" s="104">
        <f t="shared" si="74"/>
        <v>116346.03599999999</v>
      </c>
      <c r="L803" s="112">
        <f t="shared" si="72"/>
        <v>349038.10800000001</v>
      </c>
      <c r="M803" s="113"/>
      <c r="N803" s="113">
        <f t="shared" si="75"/>
        <v>0</v>
      </c>
      <c r="O803" s="113">
        <f t="shared" si="76"/>
        <v>0</v>
      </c>
      <c r="P803" s="113">
        <f t="shared" si="77"/>
        <v>0</v>
      </c>
      <c r="Q803" s="88"/>
      <c r="R803" s="88"/>
      <c r="S803" s="88"/>
      <c r="T803" s="88"/>
      <c r="U803" s="88"/>
      <c r="V803" s="88"/>
      <c r="W803" s="88"/>
      <c r="X803" s="88"/>
      <c r="Y803" s="88"/>
      <c r="Z803" s="88"/>
      <c r="AA803" s="88"/>
      <c r="AB803" s="88"/>
    </row>
    <row r="804" spans="1:28" ht="18.95" customHeight="1" x14ac:dyDescent="0.25">
      <c r="A804" s="87"/>
      <c r="B804" s="90" t="s">
        <v>1635</v>
      </c>
      <c r="C804" s="90" t="s">
        <v>1852</v>
      </c>
      <c r="D804" s="84" t="s">
        <v>1750</v>
      </c>
      <c r="E804" s="83" t="s">
        <v>1754</v>
      </c>
      <c r="F804" s="114" t="s">
        <v>1274</v>
      </c>
      <c r="G804" s="115" t="s">
        <v>2</v>
      </c>
      <c r="H804" s="116">
        <v>5</v>
      </c>
      <c r="I804" s="132">
        <v>96885.516000000003</v>
      </c>
      <c r="J804" s="104">
        <f t="shared" si="73"/>
        <v>18408</v>
      </c>
      <c r="K804" s="104">
        <f t="shared" si="74"/>
        <v>115293.516</v>
      </c>
      <c r="L804" s="112">
        <f t="shared" si="72"/>
        <v>576467.58000000007</v>
      </c>
      <c r="M804" s="113"/>
      <c r="N804" s="113">
        <f t="shared" si="75"/>
        <v>0</v>
      </c>
      <c r="O804" s="113">
        <f t="shared" si="76"/>
        <v>0</v>
      </c>
      <c r="P804" s="113">
        <f t="shared" si="77"/>
        <v>0</v>
      </c>
      <c r="Q804" s="88"/>
      <c r="R804" s="88"/>
      <c r="S804" s="88"/>
      <c r="T804" s="88"/>
      <c r="U804" s="88"/>
      <c r="V804" s="88"/>
      <c r="W804" s="88"/>
      <c r="X804" s="88"/>
      <c r="Y804" s="88"/>
      <c r="Z804" s="88"/>
      <c r="AA804" s="88"/>
      <c r="AB804" s="88"/>
    </row>
    <row r="805" spans="1:28" ht="18.95" customHeight="1" x14ac:dyDescent="0.25">
      <c r="A805" s="87"/>
      <c r="B805" s="90" t="s">
        <v>1636</v>
      </c>
      <c r="C805" s="90" t="s">
        <v>1852</v>
      </c>
      <c r="D805" s="84" t="s">
        <v>1750</v>
      </c>
      <c r="E805" s="83" t="s">
        <v>1754</v>
      </c>
      <c r="F805" s="114" t="s">
        <v>1275</v>
      </c>
      <c r="G805" s="115" t="s">
        <v>2</v>
      </c>
      <c r="H805" s="116">
        <v>5</v>
      </c>
      <c r="I805" s="132">
        <v>98479.835999999996</v>
      </c>
      <c r="J805" s="104">
        <f t="shared" si="73"/>
        <v>18711</v>
      </c>
      <c r="K805" s="104">
        <f t="shared" si="74"/>
        <v>117190.836</v>
      </c>
      <c r="L805" s="112">
        <f t="shared" si="72"/>
        <v>585954.17999999993</v>
      </c>
      <c r="M805" s="113"/>
      <c r="N805" s="113">
        <f t="shared" si="75"/>
        <v>0</v>
      </c>
      <c r="O805" s="113">
        <f t="shared" si="76"/>
        <v>0</v>
      </c>
      <c r="P805" s="113">
        <f t="shared" si="77"/>
        <v>0</v>
      </c>
      <c r="Q805" s="88"/>
      <c r="R805" s="88"/>
      <c r="S805" s="88"/>
      <c r="T805" s="88"/>
      <c r="U805" s="88"/>
      <c r="V805" s="88"/>
      <c r="W805" s="88"/>
      <c r="X805" s="88"/>
      <c r="Y805" s="88"/>
      <c r="Z805" s="88"/>
      <c r="AA805" s="88"/>
      <c r="AB805" s="88"/>
    </row>
    <row r="806" spans="1:28" ht="18.95" customHeight="1" x14ac:dyDescent="0.25">
      <c r="A806" s="87"/>
      <c r="B806" s="90" t="s">
        <v>1637</v>
      </c>
      <c r="C806" s="90" t="s">
        <v>1852</v>
      </c>
      <c r="D806" s="84" t="s">
        <v>1750</v>
      </c>
      <c r="E806" s="83" t="s">
        <v>1754</v>
      </c>
      <c r="F806" s="114" t="s">
        <v>1276</v>
      </c>
      <c r="G806" s="115" t="s">
        <v>2</v>
      </c>
      <c r="H806" s="116">
        <v>5</v>
      </c>
      <c r="I806" s="132">
        <v>98124.936000000002</v>
      </c>
      <c r="J806" s="104">
        <f t="shared" si="73"/>
        <v>18644</v>
      </c>
      <c r="K806" s="104">
        <f t="shared" si="74"/>
        <v>116768.936</v>
      </c>
      <c r="L806" s="112">
        <f t="shared" si="72"/>
        <v>583844.68000000005</v>
      </c>
      <c r="M806" s="113"/>
      <c r="N806" s="113">
        <f t="shared" si="75"/>
        <v>0</v>
      </c>
      <c r="O806" s="113">
        <f t="shared" si="76"/>
        <v>0</v>
      </c>
      <c r="P806" s="113">
        <f t="shared" si="77"/>
        <v>0</v>
      </c>
      <c r="Q806" s="88"/>
      <c r="R806" s="88"/>
      <c r="S806" s="88"/>
      <c r="T806" s="88"/>
      <c r="U806" s="88"/>
      <c r="V806" s="88"/>
      <c r="W806" s="88"/>
      <c r="X806" s="88"/>
      <c r="Y806" s="88"/>
      <c r="Z806" s="88"/>
      <c r="AA806" s="88"/>
      <c r="AB806" s="88"/>
    </row>
    <row r="807" spans="1:28" ht="18.95" customHeight="1" x14ac:dyDescent="0.25">
      <c r="A807" s="87"/>
      <c r="B807" s="90" t="s">
        <v>1638</v>
      </c>
      <c r="C807" s="90" t="s">
        <v>1852</v>
      </c>
      <c r="D807" s="84" t="s">
        <v>1750</v>
      </c>
      <c r="E807" s="83" t="s">
        <v>1754</v>
      </c>
      <c r="F807" s="114" t="s">
        <v>1468</v>
      </c>
      <c r="G807" s="117" t="s">
        <v>2</v>
      </c>
      <c r="H807" s="118">
        <v>10</v>
      </c>
      <c r="I807" s="132">
        <v>33000</v>
      </c>
      <c r="J807" s="104">
        <f t="shared" si="73"/>
        <v>6270</v>
      </c>
      <c r="K807" s="104">
        <f t="shared" si="74"/>
        <v>39270</v>
      </c>
      <c r="L807" s="112">
        <f t="shared" si="72"/>
        <v>392700</v>
      </c>
      <c r="M807" s="113"/>
      <c r="N807" s="113">
        <f t="shared" si="75"/>
        <v>0</v>
      </c>
      <c r="O807" s="113">
        <f t="shared" si="76"/>
        <v>0</v>
      </c>
      <c r="P807" s="113">
        <f t="shared" si="77"/>
        <v>0</v>
      </c>
      <c r="Q807" s="88"/>
      <c r="R807" s="88"/>
      <c r="S807" s="88"/>
      <c r="T807" s="88"/>
      <c r="U807" s="88"/>
      <c r="V807" s="88"/>
      <c r="W807" s="88"/>
      <c r="X807" s="88"/>
      <c r="Y807" s="88"/>
      <c r="Z807" s="88"/>
      <c r="AA807" s="88"/>
      <c r="AB807" s="88"/>
    </row>
    <row r="808" spans="1:28" ht="18.95" customHeight="1" x14ac:dyDescent="0.25">
      <c r="A808" s="87"/>
      <c r="B808" s="90" t="s">
        <v>1639</v>
      </c>
      <c r="C808" s="90" t="s">
        <v>1852</v>
      </c>
      <c r="D808" s="84" t="s">
        <v>1750</v>
      </c>
      <c r="E808" s="83" t="s">
        <v>1754</v>
      </c>
      <c r="F808" s="114" t="s">
        <v>1469</v>
      </c>
      <c r="G808" s="117" t="s">
        <v>2</v>
      </c>
      <c r="H808" s="118">
        <v>10</v>
      </c>
      <c r="I808" s="132">
        <v>45000</v>
      </c>
      <c r="J808" s="104">
        <f t="shared" si="73"/>
        <v>8550</v>
      </c>
      <c r="K808" s="104">
        <f t="shared" si="74"/>
        <v>53550</v>
      </c>
      <c r="L808" s="112">
        <f t="shared" si="72"/>
        <v>535500</v>
      </c>
      <c r="M808" s="113"/>
      <c r="N808" s="113">
        <f t="shared" si="75"/>
        <v>0</v>
      </c>
      <c r="O808" s="113">
        <f t="shared" si="76"/>
        <v>0</v>
      </c>
      <c r="P808" s="113">
        <f t="shared" si="77"/>
        <v>0</v>
      </c>
      <c r="Q808" s="88"/>
      <c r="R808" s="88"/>
      <c r="S808" s="88"/>
      <c r="T808" s="88"/>
      <c r="U808" s="88"/>
      <c r="V808" s="88"/>
      <c r="W808" s="88"/>
      <c r="X808" s="88"/>
      <c r="Y808" s="88"/>
      <c r="Z808" s="88"/>
      <c r="AA808" s="88"/>
      <c r="AB808" s="88"/>
    </row>
    <row r="809" spans="1:28" ht="18.95" customHeight="1" x14ac:dyDescent="0.25">
      <c r="A809" s="87"/>
      <c r="B809" s="90" t="s">
        <v>1640</v>
      </c>
      <c r="C809" s="90" t="s">
        <v>1852</v>
      </c>
      <c r="D809" s="84" t="s">
        <v>1750</v>
      </c>
      <c r="E809" s="83" t="s">
        <v>1754</v>
      </c>
      <c r="F809" s="114" t="s">
        <v>1470</v>
      </c>
      <c r="G809" s="117" t="s">
        <v>2</v>
      </c>
      <c r="H809" s="118">
        <v>10</v>
      </c>
      <c r="I809" s="132">
        <v>112000</v>
      </c>
      <c r="J809" s="104">
        <f t="shared" si="73"/>
        <v>21280</v>
      </c>
      <c r="K809" s="104">
        <f t="shared" si="74"/>
        <v>133280</v>
      </c>
      <c r="L809" s="112">
        <f t="shared" si="72"/>
        <v>1332800</v>
      </c>
      <c r="M809" s="113"/>
      <c r="N809" s="113">
        <f t="shared" si="75"/>
        <v>0</v>
      </c>
      <c r="O809" s="113">
        <f t="shared" si="76"/>
        <v>0</v>
      </c>
      <c r="P809" s="113">
        <f t="shared" si="77"/>
        <v>0</v>
      </c>
      <c r="Q809" s="88"/>
      <c r="R809" s="88"/>
      <c r="S809" s="88"/>
      <c r="T809" s="88"/>
      <c r="U809" s="88"/>
      <c r="V809" s="88"/>
      <c r="W809" s="88"/>
      <c r="X809" s="88"/>
      <c r="Y809" s="88"/>
      <c r="Z809" s="88"/>
      <c r="AA809" s="88"/>
      <c r="AB809" s="88"/>
    </row>
    <row r="810" spans="1:28" ht="63" x14ac:dyDescent="0.25">
      <c r="A810" s="87"/>
      <c r="B810" s="90" t="s">
        <v>1641</v>
      </c>
      <c r="C810" s="90" t="s">
        <v>1852</v>
      </c>
      <c r="D810" s="84" t="s">
        <v>1750</v>
      </c>
      <c r="E810" s="83" t="s">
        <v>1754</v>
      </c>
      <c r="F810" s="114" t="s">
        <v>1277</v>
      </c>
      <c r="G810" s="115" t="s">
        <v>2</v>
      </c>
      <c r="H810" s="116">
        <v>30</v>
      </c>
      <c r="I810" s="132">
        <v>152040.25200000001</v>
      </c>
      <c r="J810" s="104">
        <f t="shared" si="73"/>
        <v>28888</v>
      </c>
      <c r="K810" s="104">
        <f t="shared" si="74"/>
        <v>180928.25200000001</v>
      </c>
      <c r="L810" s="112">
        <f t="shared" si="72"/>
        <v>5427847.5600000005</v>
      </c>
      <c r="M810" s="113"/>
      <c r="N810" s="113">
        <f t="shared" si="75"/>
        <v>0</v>
      </c>
      <c r="O810" s="113">
        <f t="shared" si="76"/>
        <v>0</v>
      </c>
      <c r="P810" s="113">
        <f t="shared" si="77"/>
        <v>0</v>
      </c>
      <c r="Q810" s="88"/>
      <c r="R810" s="88"/>
      <c r="S810" s="88"/>
      <c r="T810" s="88"/>
      <c r="U810" s="88"/>
      <c r="V810" s="88"/>
      <c r="W810" s="88"/>
      <c r="X810" s="88"/>
      <c r="Y810" s="88"/>
      <c r="Z810" s="88"/>
      <c r="AA810" s="88"/>
      <c r="AB810" s="88"/>
    </row>
    <row r="811" spans="1:28" ht="63" x14ac:dyDescent="0.25">
      <c r="A811" s="87"/>
      <c r="B811" s="90" t="s">
        <v>1642</v>
      </c>
      <c r="C811" s="90" t="s">
        <v>1852</v>
      </c>
      <c r="D811" s="84" t="s">
        <v>1750</v>
      </c>
      <c r="E811" s="83" t="s">
        <v>1754</v>
      </c>
      <c r="F811" s="114" t="s">
        <v>1278</v>
      </c>
      <c r="G811" s="115" t="s">
        <v>2</v>
      </c>
      <c r="H811" s="116">
        <v>2</v>
      </c>
      <c r="I811" s="132">
        <v>92948.856</v>
      </c>
      <c r="J811" s="104">
        <f t="shared" si="73"/>
        <v>17660</v>
      </c>
      <c r="K811" s="104">
        <f t="shared" si="74"/>
        <v>110608.856</v>
      </c>
      <c r="L811" s="112">
        <f t="shared" si="72"/>
        <v>221217.712</v>
      </c>
      <c r="M811" s="113"/>
      <c r="N811" s="113">
        <f t="shared" si="75"/>
        <v>0</v>
      </c>
      <c r="O811" s="113">
        <f t="shared" si="76"/>
        <v>0</v>
      </c>
      <c r="P811" s="113">
        <f t="shared" si="77"/>
        <v>0</v>
      </c>
      <c r="Q811" s="88"/>
      <c r="R811" s="88"/>
      <c r="S811" s="88"/>
      <c r="T811" s="88"/>
      <c r="U811" s="88"/>
      <c r="V811" s="88"/>
      <c r="W811" s="88"/>
      <c r="X811" s="88"/>
      <c r="Y811" s="88"/>
      <c r="Z811" s="88"/>
      <c r="AA811" s="88"/>
      <c r="AB811" s="88"/>
    </row>
    <row r="812" spans="1:28" ht="18.95" customHeight="1" x14ac:dyDescent="0.25">
      <c r="A812" s="87"/>
      <c r="B812" s="90" t="s">
        <v>1643</v>
      </c>
      <c r="C812" s="90" t="s">
        <v>1852</v>
      </c>
      <c r="D812" s="84" t="s">
        <v>1750</v>
      </c>
      <c r="E812" s="83" t="s">
        <v>1754</v>
      </c>
      <c r="F812" s="114" t="s">
        <v>1279</v>
      </c>
      <c r="G812" s="115" t="s">
        <v>2</v>
      </c>
      <c r="H812" s="116">
        <v>8</v>
      </c>
      <c r="I812" s="132">
        <v>91867.775999999998</v>
      </c>
      <c r="J812" s="104">
        <f t="shared" si="73"/>
        <v>17455</v>
      </c>
      <c r="K812" s="104">
        <f t="shared" si="74"/>
        <v>109322.776</v>
      </c>
      <c r="L812" s="112">
        <f t="shared" si="72"/>
        <v>874582.20799999998</v>
      </c>
      <c r="M812" s="113"/>
      <c r="N812" s="113">
        <f t="shared" si="75"/>
        <v>0</v>
      </c>
      <c r="O812" s="113">
        <f t="shared" si="76"/>
        <v>0</v>
      </c>
      <c r="P812" s="113">
        <f t="shared" si="77"/>
        <v>0</v>
      </c>
      <c r="Q812" s="88"/>
      <c r="R812" s="88"/>
      <c r="S812" s="88"/>
      <c r="T812" s="88"/>
      <c r="U812" s="88"/>
      <c r="V812" s="88"/>
      <c r="W812" s="88"/>
      <c r="X812" s="88"/>
      <c r="Y812" s="88"/>
      <c r="Z812" s="88"/>
      <c r="AA812" s="88"/>
      <c r="AB812" s="88"/>
    </row>
    <row r="813" spans="1:28" ht="18.95" customHeight="1" x14ac:dyDescent="0.25">
      <c r="A813" s="87"/>
      <c r="B813" s="90" t="s">
        <v>1644</v>
      </c>
      <c r="C813" s="90" t="s">
        <v>1852</v>
      </c>
      <c r="D813" s="84" t="s">
        <v>1750</v>
      </c>
      <c r="E813" s="83" t="s">
        <v>1754</v>
      </c>
      <c r="F813" s="114" t="s">
        <v>1280</v>
      </c>
      <c r="G813" s="115" t="s">
        <v>1281</v>
      </c>
      <c r="H813" s="116">
        <v>7</v>
      </c>
      <c r="I813" s="132">
        <v>109765.656</v>
      </c>
      <c r="J813" s="104">
        <f t="shared" si="73"/>
        <v>20855</v>
      </c>
      <c r="K813" s="104">
        <f t="shared" si="74"/>
        <v>130620.656</v>
      </c>
      <c r="L813" s="112">
        <f t="shared" si="72"/>
        <v>914344.59200000006</v>
      </c>
      <c r="M813" s="113"/>
      <c r="N813" s="113">
        <f t="shared" si="75"/>
        <v>0</v>
      </c>
      <c r="O813" s="113">
        <f t="shared" si="76"/>
        <v>0</v>
      </c>
      <c r="P813" s="113">
        <f t="shared" si="77"/>
        <v>0</v>
      </c>
      <c r="Q813" s="88"/>
      <c r="R813" s="88"/>
      <c r="S813" s="88"/>
      <c r="T813" s="88"/>
      <c r="U813" s="88"/>
      <c r="V813" s="88"/>
      <c r="W813" s="88"/>
      <c r="X813" s="88"/>
      <c r="Y813" s="88"/>
      <c r="Z813" s="88"/>
      <c r="AA813" s="88"/>
      <c r="AB813" s="88"/>
    </row>
    <row r="814" spans="1:28" ht="63" x14ac:dyDescent="0.25">
      <c r="A814" s="87"/>
      <c r="B814" s="90" t="s">
        <v>1645</v>
      </c>
      <c r="C814" s="90" t="s">
        <v>1852</v>
      </c>
      <c r="D814" s="84" t="s">
        <v>1750</v>
      </c>
      <c r="E814" s="83" t="s">
        <v>1754</v>
      </c>
      <c r="F814" s="114" t="s">
        <v>1282</v>
      </c>
      <c r="G814" s="115" t="s">
        <v>2</v>
      </c>
      <c r="H814" s="116">
        <v>2</v>
      </c>
      <c r="I814" s="132">
        <v>746992.42799999996</v>
      </c>
      <c r="J814" s="104">
        <f t="shared" si="73"/>
        <v>141929</v>
      </c>
      <c r="K814" s="104">
        <f t="shared" si="74"/>
        <v>888921.42799999996</v>
      </c>
      <c r="L814" s="112">
        <f t="shared" si="72"/>
        <v>1777842.8559999999</v>
      </c>
      <c r="M814" s="113"/>
      <c r="N814" s="113">
        <f t="shared" si="75"/>
        <v>0</v>
      </c>
      <c r="O814" s="113">
        <f t="shared" si="76"/>
        <v>0</v>
      </c>
      <c r="P814" s="113">
        <f t="shared" si="77"/>
        <v>0</v>
      </c>
      <c r="Q814" s="88"/>
      <c r="R814" s="88"/>
      <c r="S814" s="88"/>
      <c r="T814" s="88"/>
      <c r="U814" s="88"/>
      <c r="V814" s="88"/>
      <c r="W814" s="88"/>
      <c r="X814" s="88"/>
      <c r="Y814" s="88"/>
      <c r="Z814" s="88"/>
      <c r="AA814" s="88"/>
      <c r="AB814" s="88"/>
    </row>
    <row r="815" spans="1:28" ht="63" x14ac:dyDescent="0.25">
      <c r="A815" s="87"/>
      <c r="B815" s="90" t="s">
        <v>1646</v>
      </c>
      <c r="C815" s="90" t="s">
        <v>1852</v>
      </c>
      <c r="D815" s="84" t="s">
        <v>1750</v>
      </c>
      <c r="E815" s="83" t="s">
        <v>1754</v>
      </c>
      <c r="F815" s="114" t="s">
        <v>1283</v>
      </c>
      <c r="G815" s="115" t="s">
        <v>2</v>
      </c>
      <c r="H815" s="116">
        <v>5</v>
      </c>
      <c r="I815" s="132">
        <v>609129.61199999996</v>
      </c>
      <c r="J815" s="104">
        <f t="shared" si="73"/>
        <v>115735</v>
      </c>
      <c r="K815" s="104">
        <f t="shared" si="74"/>
        <v>724864.61199999996</v>
      </c>
      <c r="L815" s="112">
        <f t="shared" si="72"/>
        <v>3624323.0599999996</v>
      </c>
      <c r="M815" s="113"/>
      <c r="N815" s="113">
        <f t="shared" si="75"/>
        <v>0</v>
      </c>
      <c r="O815" s="113">
        <f t="shared" si="76"/>
        <v>0</v>
      </c>
      <c r="P815" s="113">
        <f t="shared" si="77"/>
        <v>0</v>
      </c>
      <c r="Q815" s="88"/>
      <c r="R815" s="88"/>
      <c r="S815" s="88"/>
      <c r="T815" s="88"/>
      <c r="U815" s="88"/>
      <c r="V815" s="88"/>
      <c r="W815" s="88"/>
      <c r="X815" s="88"/>
      <c r="Y815" s="88"/>
      <c r="Z815" s="88"/>
      <c r="AA815" s="88"/>
      <c r="AB815" s="88"/>
    </row>
    <row r="816" spans="1:28" ht="63" x14ac:dyDescent="0.25">
      <c r="A816" s="87"/>
      <c r="B816" s="90" t="s">
        <v>1647</v>
      </c>
      <c r="C816" s="90" t="s">
        <v>1852</v>
      </c>
      <c r="D816" s="84" t="s">
        <v>1750</v>
      </c>
      <c r="E816" s="83" t="s">
        <v>1754</v>
      </c>
      <c r="F816" s="114" t="s">
        <v>1284</v>
      </c>
      <c r="G816" s="115" t="s">
        <v>2</v>
      </c>
      <c r="H816" s="116">
        <v>8</v>
      </c>
      <c r="I816" s="132">
        <v>841595.66399999999</v>
      </c>
      <c r="J816" s="104">
        <f t="shared" si="73"/>
        <v>159903</v>
      </c>
      <c r="K816" s="104">
        <f t="shared" si="74"/>
        <v>1001498.664</v>
      </c>
      <c r="L816" s="112">
        <f t="shared" si="72"/>
        <v>8011989.3119999999</v>
      </c>
      <c r="M816" s="113"/>
      <c r="N816" s="113">
        <f t="shared" si="75"/>
        <v>0</v>
      </c>
      <c r="O816" s="113">
        <f t="shared" si="76"/>
        <v>0</v>
      </c>
      <c r="P816" s="113">
        <f t="shared" si="77"/>
        <v>0</v>
      </c>
      <c r="Q816" s="88"/>
      <c r="R816" s="88"/>
      <c r="S816" s="88"/>
      <c r="T816" s="88"/>
      <c r="U816" s="88"/>
      <c r="V816" s="88"/>
      <c r="W816" s="88"/>
      <c r="X816" s="88"/>
      <c r="Y816" s="88"/>
      <c r="Z816" s="88"/>
      <c r="AA816" s="88"/>
      <c r="AB816" s="88"/>
    </row>
    <row r="817" spans="1:28" ht="63" x14ac:dyDescent="0.25">
      <c r="A817" s="87"/>
      <c r="B817" s="90" t="s">
        <v>1648</v>
      </c>
      <c r="C817" s="90" t="s">
        <v>1852</v>
      </c>
      <c r="D817" s="84" t="s">
        <v>1750</v>
      </c>
      <c r="E817" s="83" t="s">
        <v>1754</v>
      </c>
      <c r="F817" s="114" t="s">
        <v>1285</v>
      </c>
      <c r="G817" s="115" t="s">
        <v>2</v>
      </c>
      <c r="H817" s="116">
        <v>4</v>
      </c>
      <c r="I817" s="132">
        <v>881833.67999999993</v>
      </c>
      <c r="J817" s="104">
        <f t="shared" si="73"/>
        <v>167548</v>
      </c>
      <c r="K817" s="104">
        <f t="shared" si="74"/>
        <v>1049381.68</v>
      </c>
      <c r="L817" s="112">
        <f t="shared" si="72"/>
        <v>4197526.72</v>
      </c>
      <c r="M817" s="113"/>
      <c r="N817" s="113">
        <f t="shared" si="75"/>
        <v>0</v>
      </c>
      <c r="O817" s="113">
        <f t="shared" si="76"/>
        <v>0</v>
      </c>
      <c r="P817" s="113">
        <f t="shared" si="77"/>
        <v>0</v>
      </c>
      <c r="Q817" s="88"/>
      <c r="R817" s="88"/>
      <c r="S817" s="88"/>
      <c r="T817" s="88"/>
      <c r="U817" s="88"/>
      <c r="V817" s="88"/>
      <c r="W817" s="88"/>
      <c r="X817" s="88"/>
      <c r="Y817" s="88"/>
      <c r="Z817" s="88"/>
      <c r="AA817" s="88"/>
      <c r="AB817" s="88"/>
    </row>
    <row r="818" spans="1:28" ht="63" x14ac:dyDescent="0.25">
      <c r="A818" s="87"/>
      <c r="B818" s="90" t="s">
        <v>1649</v>
      </c>
      <c r="C818" s="90" t="s">
        <v>1852</v>
      </c>
      <c r="D818" s="84" t="s">
        <v>1750</v>
      </c>
      <c r="E818" s="83" t="s">
        <v>1754</v>
      </c>
      <c r="F818" s="114" t="s">
        <v>1286</v>
      </c>
      <c r="G818" s="115" t="s">
        <v>2</v>
      </c>
      <c r="H818" s="116">
        <v>8</v>
      </c>
      <c r="I818" s="132">
        <v>878026.96799999999</v>
      </c>
      <c r="J818" s="104">
        <f t="shared" si="73"/>
        <v>166825</v>
      </c>
      <c r="K818" s="104">
        <f t="shared" si="74"/>
        <v>1044851.968</v>
      </c>
      <c r="L818" s="112">
        <f t="shared" si="72"/>
        <v>8358815.7439999999</v>
      </c>
      <c r="M818" s="113"/>
      <c r="N818" s="113">
        <f t="shared" si="75"/>
        <v>0</v>
      </c>
      <c r="O818" s="113">
        <f t="shared" si="76"/>
        <v>0</v>
      </c>
      <c r="P818" s="113">
        <f t="shared" si="77"/>
        <v>0</v>
      </c>
      <c r="Q818" s="88"/>
      <c r="R818" s="88"/>
      <c r="S818" s="88"/>
      <c r="T818" s="88"/>
      <c r="U818" s="88"/>
      <c r="V818" s="88"/>
      <c r="W818" s="88"/>
      <c r="X818" s="88"/>
      <c r="Y818" s="88"/>
      <c r="Z818" s="88"/>
      <c r="AA818" s="88"/>
      <c r="AB818" s="88"/>
    </row>
    <row r="819" spans="1:28" ht="63" x14ac:dyDescent="0.25">
      <c r="A819" s="87"/>
      <c r="B819" s="90" t="s">
        <v>1650</v>
      </c>
      <c r="C819" s="90" t="s">
        <v>1852</v>
      </c>
      <c r="D819" s="84" t="s">
        <v>1750</v>
      </c>
      <c r="E819" s="83" t="s">
        <v>1754</v>
      </c>
      <c r="F819" s="114" t="s">
        <v>1287</v>
      </c>
      <c r="G819" s="115" t="s">
        <v>2</v>
      </c>
      <c r="H819" s="116">
        <v>7</v>
      </c>
      <c r="I819" s="132">
        <v>919141.86</v>
      </c>
      <c r="J819" s="104">
        <f t="shared" si="73"/>
        <v>174637</v>
      </c>
      <c r="K819" s="104">
        <f t="shared" si="74"/>
        <v>1093778.8599999999</v>
      </c>
      <c r="L819" s="112">
        <f t="shared" si="72"/>
        <v>7656452.0199999996</v>
      </c>
      <c r="M819" s="113"/>
      <c r="N819" s="113">
        <f t="shared" si="75"/>
        <v>0</v>
      </c>
      <c r="O819" s="113">
        <f t="shared" si="76"/>
        <v>0</v>
      </c>
      <c r="P819" s="113">
        <f t="shared" si="77"/>
        <v>0</v>
      </c>
      <c r="Q819" s="88"/>
      <c r="R819" s="88"/>
      <c r="S819" s="88"/>
      <c r="T819" s="88"/>
      <c r="U819" s="88"/>
      <c r="V819" s="88"/>
      <c r="W819" s="88"/>
      <c r="X819" s="88"/>
      <c r="Y819" s="88"/>
      <c r="Z819" s="88"/>
      <c r="AA819" s="88"/>
      <c r="AB819" s="88"/>
    </row>
    <row r="820" spans="1:28" ht="63" x14ac:dyDescent="0.25">
      <c r="A820" s="87"/>
      <c r="B820" s="90" t="s">
        <v>1651</v>
      </c>
      <c r="C820" s="90" t="s">
        <v>1852</v>
      </c>
      <c r="D820" s="84" t="s">
        <v>1750</v>
      </c>
      <c r="E820" s="83" t="s">
        <v>1754</v>
      </c>
      <c r="F820" s="114" t="s">
        <v>1288</v>
      </c>
      <c r="G820" s="115" t="s">
        <v>2</v>
      </c>
      <c r="H820" s="116">
        <v>12</v>
      </c>
      <c r="I820" s="132">
        <v>872403.16800000006</v>
      </c>
      <c r="J820" s="104">
        <f t="shared" si="73"/>
        <v>165757</v>
      </c>
      <c r="K820" s="104">
        <f t="shared" si="74"/>
        <v>1038160.1680000001</v>
      </c>
      <c r="L820" s="112">
        <f t="shared" si="72"/>
        <v>12457922.016000001</v>
      </c>
      <c r="M820" s="113"/>
      <c r="N820" s="113">
        <f t="shared" si="75"/>
        <v>0</v>
      </c>
      <c r="O820" s="113">
        <f t="shared" si="76"/>
        <v>0</v>
      </c>
      <c r="P820" s="113">
        <f t="shared" si="77"/>
        <v>0</v>
      </c>
      <c r="Q820" s="88"/>
      <c r="R820" s="88"/>
      <c r="S820" s="88"/>
      <c r="T820" s="88"/>
      <c r="U820" s="88"/>
      <c r="V820" s="88"/>
      <c r="W820" s="88"/>
      <c r="X820" s="88"/>
      <c r="Y820" s="88"/>
      <c r="Z820" s="88"/>
      <c r="AA820" s="88"/>
      <c r="AB820" s="88"/>
    </row>
    <row r="821" spans="1:28" ht="63" x14ac:dyDescent="0.25">
      <c r="A821" s="87"/>
      <c r="B821" s="90" t="s">
        <v>1652</v>
      </c>
      <c r="C821" s="90" t="s">
        <v>1852</v>
      </c>
      <c r="D821" s="84" t="s">
        <v>1750</v>
      </c>
      <c r="E821" s="83" t="s">
        <v>1754</v>
      </c>
      <c r="F821" s="114" t="s">
        <v>1289</v>
      </c>
      <c r="G821" s="115" t="s">
        <v>2</v>
      </c>
      <c r="H821" s="116">
        <v>10</v>
      </c>
      <c r="I821" s="132">
        <v>949891.48800000001</v>
      </c>
      <c r="J821" s="104">
        <f t="shared" si="73"/>
        <v>180479</v>
      </c>
      <c r="K821" s="104">
        <f t="shared" si="74"/>
        <v>1130370.4879999999</v>
      </c>
      <c r="L821" s="112">
        <f t="shared" si="72"/>
        <v>11303704.879999999</v>
      </c>
      <c r="M821" s="113"/>
      <c r="N821" s="113">
        <f t="shared" si="75"/>
        <v>0</v>
      </c>
      <c r="O821" s="113">
        <f t="shared" si="76"/>
        <v>0</v>
      </c>
      <c r="P821" s="113">
        <f t="shared" si="77"/>
        <v>0</v>
      </c>
      <c r="Q821" s="88"/>
      <c r="R821" s="88"/>
      <c r="S821" s="88"/>
      <c r="T821" s="88"/>
      <c r="U821" s="88"/>
      <c r="V821" s="88"/>
      <c r="W821" s="88"/>
      <c r="X821" s="88"/>
      <c r="Y821" s="88"/>
      <c r="Z821" s="88"/>
      <c r="AA821" s="88"/>
      <c r="AB821" s="88"/>
    </row>
    <row r="822" spans="1:28" ht="63" x14ac:dyDescent="0.25">
      <c r="A822" s="87"/>
      <c r="B822" s="90" t="s">
        <v>1653</v>
      </c>
      <c r="C822" s="90" t="s">
        <v>1852</v>
      </c>
      <c r="D822" s="84" t="s">
        <v>1750</v>
      </c>
      <c r="E822" s="83" t="s">
        <v>1754</v>
      </c>
      <c r="F822" s="114" t="s">
        <v>1290</v>
      </c>
      <c r="G822" s="115" t="s">
        <v>2</v>
      </c>
      <c r="H822" s="116">
        <v>9</v>
      </c>
      <c r="I822" s="132">
        <v>488006.06400000001</v>
      </c>
      <c r="J822" s="104">
        <f t="shared" si="73"/>
        <v>92721</v>
      </c>
      <c r="K822" s="104">
        <f t="shared" si="74"/>
        <v>580727.06400000001</v>
      </c>
      <c r="L822" s="112">
        <f t="shared" si="72"/>
        <v>5226543.5760000004</v>
      </c>
      <c r="M822" s="113"/>
      <c r="N822" s="113">
        <f t="shared" si="75"/>
        <v>0</v>
      </c>
      <c r="O822" s="113">
        <f t="shared" si="76"/>
        <v>0</v>
      </c>
      <c r="P822" s="113">
        <f t="shared" si="77"/>
        <v>0</v>
      </c>
      <c r="Q822" s="88"/>
      <c r="R822" s="88"/>
      <c r="S822" s="88"/>
      <c r="T822" s="88"/>
      <c r="U822" s="88"/>
      <c r="V822" s="88"/>
      <c r="W822" s="88"/>
      <c r="X822" s="88"/>
      <c r="Y822" s="88"/>
      <c r="Z822" s="88"/>
      <c r="AA822" s="88"/>
      <c r="AB822" s="88"/>
    </row>
    <row r="823" spans="1:28" ht="63" x14ac:dyDescent="0.25">
      <c r="A823" s="87"/>
      <c r="B823" s="90" t="s">
        <v>1654</v>
      </c>
      <c r="C823" s="90" t="s">
        <v>1852</v>
      </c>
      <c r="D823" s="84" t="s">
        <v>1750</v>
      </c>
      <c r="E823" s="83" t="s">
        <v>1754</v>
      </c>
      <c r="F823" s="114" t="s">
        <v>1291</v>
      </c>
      <c r="G823" s="115" t="s">
        <v>2</v>
      </c>
      <c r="H823" s="116">
        <v>8</v>
      </c>
      <c r="I823" s="132">
        <v>488006.06400000001</v>
      </c>
      <c r="J823" s="104">
        <f t="shared" si="73"/>
        <v>92721</v>
      </c>
      <c r="K823" s="104">
        <f t="shared" si="74"/>
        <v>580727.06400000001</v>
      </c>
      <c r="L823" s="112">
        <f t="shared" si="72"/>
        <v>4645816.5120000001</v>
      </c>
      <c r="M823" s="113"/>
      <c r="N823" s="113">
        <f t="shared" si="75"/>
        <v>0</v>
      </c>
      <c r="O823" s="113">
        <f t="shared" si="76"/>
        <v>0</v>
      </c>
      <c r="P823" s="113">
        <f t="shared" si="77"/>
        <v>0</v>
      </c>
      <c r="Q823" s="88"/>
      <c r="R823" s="88"/>
      <c r="S823" s="88"/>
      <c r="T823" s="88"/>
      <c r="U823" s="88"/>
      <c r="V823" s="88"/>
      <c r="W823" s="88"/>
      <c r="X823" s="88"/>
      <c r="Y823" s="88"/>
      <c r="Z823" s="88"/>
      <c r="AA823" s="88"/>
      <c r="AB823" s="88"/>
    </row>
    <row r="824" spans="1:28" ht="63" x14ac:dyDescent="0.25">
      <c r="A824" s="87"/>
      <c r="B824" s="90" t="s">
        <v>1655</v>
      </c>
      <c r="C824" s="90" t="s">
        <v>1852</v>
      </c>
      <c r="D824" s="84" t="s">
        <v>1750</v>
      </c>
      <c r="E824" s="83" t="s">
        <v>1754</v>
      </c>
      <c r="F824" s="114" t="s">
        <v>1292</v>
      </c>
      <c r="G824" s="115" t="s">
        <v>2</v>
      </c>
      <c r="H824" s="116">
        <v>10</v>
      </c>
      <c r="I824" s="132">
        <v>603390.06000000006</v>
      </c>
      <c r="J824" s="104">
        <f t="shared" si="73"/>
        <v>114644</v>
      </c>
      <c r="K824" s="104">
        <f t="shared" si="74"/>
        <v>718034.06</v>
      </c>
      <c r="L824" s="112">
        <f t="shared" si="72"/>
        <v>7180340.6000000006</v>
      </c>
      <c r="M824" s="113"/>
      <c r="N824" s="113">
        <f t="shared" si="75"/>
        <v>0</v>
      </c>
      <c r="O824" s="113">
        <f t="shared" si="76"/>
        <v>0</v>
      </c>
      <c r="P824" s="113">
        <f t="shared" si="77"/>
        <v>0</v>
      </c>
      <c r="Q824" s="88"/>
      <c r="R824" s="88"/>
      <c r="S824" s="88"/>
      <c r="T824" s="88"/>
      <c r="U824" s="88"/>
      <c r="V824" s="88"/>
      <c r="W824" s="88"/>
      <c r="X824" s="88"/>
      <c r="Y824" s="88"/>
      <c r="Z824" s="88"/>
      <c r="AA824" s="88"/>
      <c r="AB824" s="88"/>
    </row>
    <row r="825" spans="1:28" ht="63" x14ac:dyDescent="0.25">
      <c r="A825" s="87"/>
      <c r="B825" s="90" t="s">
        <v>1656</v>
      </c>
      <c r="C825" s="90" t="s">
        <v>1852</v>
      </c>
      <c r="D825" s="84" t="s">
        <v>1750</v>
      </c>
      <c r="E825" s="83" t="s">
        <v>1754</v>
      </c>
      <c r="F825" s="114" t="s">
        <v>1293</v>
      </c>
      <c r="G825" s="115" t="s">
        <v>2</v>
      </c>
      <c r="H825" s="116">
        <v>6</v>
      </c>
      <c r="I825" s="132">
        <v>461884.33199999999</v>
      </c>
      <c r="J825" s="104">
        <f t="shared" si="73"/>
        <v>87758</v>
      </c>
      <c r="K825" s="104">
        <f t="shared" si="74"/>
        <v>549642.33199999994</v>
      </c>
      <c r="L825" s="112">
        <f t="shared" si="72"/>
        <v>3297853.9919999996</v>
      </c>
      <c r="M825" s="113"/>
      <c r="N825" s="113">
        <f t="shared" si="75"/>
        <v>0</v>
      </c>
      <c r="O825" s="113">
        <f t="shared" si="76"/>
        <v>0</v>
      </c>
      <c r="P825" s="113">
        <f t="shared" si="77"/>
        <v>0</v>
      </c>
      <c r="Q825" s="88"/>
      <c r="R825" s="88"/>
      <c r="S825" s="88"/>
      <c r="T825" s="88"/>
      <c r="U825" s="88"/>
      <c r="V825" s="88"/>
      <c r="W825" s="88"/>
      <c r="X825" s="88"/>
      <c r="Y825" s="88"/>
      <c r="Z825" s="88"/>
      <c r="AA825" s="88"/>
      <c r="AB825" s="88"/>
    </row>
    <row r="826" spans="1:28" ht="63" x14ac:dyDescent="0.25">
      <c r="A826" s="87"/>
      <c r="B826" s="90" t="s">
        <v>1657</v>
      </c>
      <c r="C826" s="90" t="s">
        <v>1852</v>
      </c>
      <c r="D826" s="84" t="s">
        <v>1750</v>
      </c>
      <c r="E826" s="83" t="s">
        <v>1754</v>
      </c>
      <c r="F826" s="114" t="s">
        <v>1294</v>
      </c>
      <c r="G826" s="115" t="s">
        <v>2</v>
      </c>
      <c r="H826" s="116">
        <v>5</v>
      </c>
      <c r="I826" s="132">
        <v>472367.53200000001</v>
      </c>
      <c r="J826" s="104">
        <f t="shared" si="73"/>
        <v>89750</v>
      </c>
      <c r="K826" s="104">
        <f t="shared" si="74"/>
        <v>562117.53200000001</v>
      </c>
      <c r="L826" s="112">
        <f t="shared" si="72"/>
        <v>2810587.66</v>
      </c>
      <c r="M826" s="113"/>
      <c r="N826" s="113">
        <f t="shared" si="75"/>
        <v>0</v>
      </c>
      <c r="O826" s="113">
        <f t="shared" si="76"/>
        <v>0</v>
      </c>
      <c r="P826" s="113">
        <f t="shared" si="77"/>
        <v>0</v>
      </c>
      <c r="Q826" s="88"/>
      <c r="R826" s="88"/>
      <c r="S826" s="88"/>
      <c r="T826" s="88"/>
      <c r="U826" s="88"/>
      <c r="V826" s="88"/>
      <c r="W826" s="88"/>
      <c r="X826" s="88"/>
      <c r="Y826" s="88"/>
      <c r="Z826" s="88"/>
      <c r="AA826" s="88"/>
      <c r="AB826" s="88"/>
    </row>
    <row r="827" spans="1:28" ht="63" x14ac:dyDescent="0.25">
      <c r="A827" s="87"/>
      <c r="B827" s="90" t="s">
        <v>1658</v>
      </c>
      <c r="C827" s="90" t="s">
        <v>1852</v>
      </c>
      <c r="D827" s="84" t="s">
        <v>1750</v>
      </c>
      <c r="E827" s="83" t="s">
        <v>1754</v>
      </c>
      <c r="F827" s="114" t="s">
        <v>1295</v>
      </c>
      <c r="G827" s="115" t="s">
        <v>2</v>
      </c>
      <c r="H827" s="116">
        <v>7</v>
      </c>
      <c r="I827" s="132">
        <v>881833.67999999993</v>
      </c>
      <c r="J827" s="104">
        <f t="shared" si="73"/>
        <v>167548</v>
      </c>
      <c r="K827" s="104">
        <f t="shared" si="74"/>
        <v>1049381.68</v>
      </c>
      <c r="L827" s="112">
        <f t="shared" si="72"/>
        <v>7345671.7599999998</v>
      </c>
      <c r="M827" s="113"/>
      <c r="N827" s="113">
        <f t="shared" si="75"/>
        <v>0</v>
      </c>
      <c r="O827" s="113">
        <f t="shared" si="76"/>
        <v>0</v>
      </c>
      <c r="P827" s="113">
        <f t="shared" si="77"/>
        <v>0</v>
      </c>
      <c r="Q827" s="88"/>
      <c r="R827" s="88"/>
      <c r="S827" s="88"/>
      <c r="T827" s="88"/>
      <c r="U827" s="88"/>
      <c r="V827" s="88"/>
      <c r="W827" s="88"/>
      <c r="X827" s="88"/>
      <c r="Y827" s="88"/>
      <c r="Z827" s="88"/>
      <c r="AA827" s="88"/>
      <c r="AB827" s="88"/>
    </row>
    <row r="828" spans="1:28" ht="63" x14ac:dyDescent="0.25">
      <c r="A828" s="87"/>
      <c r="B828" s="90" t="s">
        <v>1659</v>
      </c>
      <c r="C828" s="90" t="s">
        <v>1852</v>
      </c>
      <c r="D828" s="84" t="s">
        <v>1750</v>
      </c>
      <c r="E828" s="83" t="s">
        <v>1754</v>
      </c>
      <c r="F828" s="114" t="s">
        <v>1296</v>
      </c>
      <c r="G828" s="115" t="s">
        <v>2</v>
      </c>
      <c r="H828" s="116">
        <v>2</v>
      </c>
      <c r="I828" s="132">
        <v>767152.93200000003</v>
      </c>
      <c r="J828" s="104">
        <f t="shared" si="73"/>
        <v>145759</v>
      </c>
      <c r="K828" s="104">
        <f t="shared" si="74"/>
        <v>912911.93200000003</v>
      </c>
      <c r="L828" s="112">
        <f t="shared" si="72"/>
        <v>1825823.8640000001</v>
      </c>
      <c r="M828" s="113"/>
      <c r="N828" s="113">
        <f t="shared" si="75"/>
        <v>0</v>
      </c>
      <c r="O828" s="113">
        <f t="shared" si="76"/>
        <v>0</v>
      </c>
      <c r="P828" s="113">
        <f t="shared" si="77"/>
        <v>0</v>
      </c>
      <c r="Q828" s="88"/>
      <c r="R828" s="88"/>
      <c r="S828" s="88"/>
      <c r="T828" s="88"/>
      <c r="U828" s="88"/>
      <c r="V828" s="88"/>
      <c r="W828" s="88"/>
      <c r="X828" s="88"/>
      <c r="Y828" s="88"/>
      <c r="Z828" s="88"/>
      <c r="AA828" s="88"/>
      <c r="AB828" s="88"/>
    </row>
    <row r="829" spans="1:28" ht="63" x14ac:dyDescent="0.25">
      <c r="A829" s="87"/>
      <c r="B829" s="90" t="s">
        <v>1660</v>
      </c>
      <c r="C829" s="90" t="s">
        <v>1852</v>
      </c>
      <c r="D829" s="84" t="s">
        <v>1750</v>
      </c>
      <c r="E829" s="83" t="s">
        <v>1754</v>
      </c>
      <c r="F829" s="114" t="s">
        <v>1297</v>
      </c>
      <c r="G829" s="115" t="s">
        <v>2</v>
      </c>
      <c r="H829" s="116">
        <v>4</v>
      </c>
      <c r="I829" s="132">
        <v>2662489.284</v>
      </c>
      <c r="J829" s="104">
        <f t="shared" si="73"/>
        <v>505873</v>
      </c>
      <c r="K829" s="104">
        <f t="shared" si="74"/>
        <v>3168362.284</v>
      </c>
      <c r="L829" s="112">
        <f t="shared" si="72"/>
        <v>12673449.136</v>
      </c>
      <c r="M829" s="113"/>
      <c r="N829" s="113">
        <f t="shared" si="75"/>
        <v>0</v>
      </c>
      <c r="O829" s="113">
        <f t="shared" si="76"/>
        <v>0</v>
      </c>
      <c r="P829" s="113">
        <f t="shared" si="77"/>
        <v>0</v>
      </c>
      <c r="Q829" s="88"/>
      <c r="R829" s="88"/>
      <c r="S829" s="88"/>
      <c r="T829" s="88"/>
      <c r="U829" s="88"/>
      <c r="V829" s="88"/>
      <c r="W829" s="88"/>
      <c r="X829" s="88"/>
      <c r="Y829" s="88"/>
      <c r="Z829" s="88"/>
      <c r="AA829" s="88"/>
      <c r="AB829" s="88"/>
    </row>
    <row r="830" spans="1:28" ht="63" x14ac:dyDescent="0.25">
      <c r="A830" s="87"/>
      <c r="B830" s="90" t="s">
        <v>1661</v>
      </c>
      <c r="C830" s="90" t="s">
        <v>1852</v>
      </c>
      <c r="D830" s="84" t="s">
        <v>1750</v>
      </c>
      <c r="E830" s="83" t="s">
        <v>1754</v>
      </c>
      <c r="F830" s="114" t="s">
        <v>1298</v>
      </c>
      <c r="G830" s="115" t="s">
        <v>2</v>
      </c>
      <c r="H830" s="116">
        <v>4</v>
      </c>
      <c r="I830" s="132">
        <v>2656631.7960000001</v>
      </c>
      <c r="J830" s="104">
        <f t="shared" si="73"/>
        <v>504760</v>
      </c>
      <c r="K830" s="104">
        <f t="shared" si="74"/>
        <v>3161391.7960000001</v>
      </c>
      <c r="L830" s="112">
        <f t="shared" si="72"/>
        <v>12645567.184</v>
      </c>
      <c r="M830" s="113"/>
      <c r="N830" s="113">
        <f t="shared" si="75"/>
        <v>0</v>
      </c>
      <c r="O830" s="113">
        <f t="shared" si="76"/>
        <v>0</v>
      </c>
      <c r="P830" s="113">
        <f t="shared" si="77"/>
        <v>0</v>
      </c>
      <c r="Q830" s="88"/>
      <c r="R830" s="88"/>
      <c r="S830" s="88"/>
      <c r="T830" s="88"/>
      <c r="U830" s="88"/>
      <c r="V830" s="88"/>
      <c r="W830" s="88"/>
      <c r="X830" s="88"/>
      <c r="Y830" s="88"/>
      <c r="Z830" s="88"/>
      <c r="AA830" s="88"/>
      <c r="AB830" s="88"/>
    </row>
    <row r="831" spans="1:28" ht="63" x14ac:dyDescent="0.25">
      <c r="A831" s="87"/>
      <c r="B831" s="90" t="s">
        <v>1662</v>
      </c>
      <c r="C831" s="90" t="s">
        <v>1852</v>
      </c>
      <c r="D831" s="84" t="s">
        <v>1750</v>
      </c>
      <c r="E831" s="83" t="s">
        <v>1754</v>
      </c>
      <c r="F831" s="114" t="s">
        <v>1299</v>
      </c>
      <c r="G831" s="115" t="s">
        <v>2</v>
      </c>
      <c r="H831" s="116">
        <v>10</v>
      </c>
      <c r="I831" s="132">
        <v>609129.61199999996</v>
      </c>
      <c r="J831" s="104">
        <f t="shared" si="73"/>
        <v>115735</v>
      </c>
      <c r="K831" s="104">
        <f t="shared" si="74"/>
        <v>724864.61199999996</v>
      </c>
      <c r="L831" s="112">
        <f t="shared" si="72"/>
        <v>7248646.1199999992</v>
      </c>
      <c r="M831" s="113"/>
      <c r="N831" s="113">
        <f t="shared" si="75"/>
        <v>0</v>
      </c>
      <c r="O831" s="113">
        <f t="shared" si="76"/>
        <v>0</v>
      </c>
      <c r="P831" s="113">
        <f t="shared" si="77"/>
        <v>0</v>
      </c>
      <c r="Q831" s="88"/>
      <c r="R831" s="88"/>
      <c r="S831" s="88"/>
      <c r="T831" s="88"/>
      <c r="U831" s="88"/>
      <c r="V831" s="88"/>
      <c r="W831" s="88"/>
      <c r="X831" s="88"/>
      <c r="Y831" s="88"/>
      <c r="Z831" s="88"/>
      <c r="AA831" s="88"/>
      <c r="AB831" s="88"/>
    </row>
    <row r="832" spans="1:28" ht="63" x14ac:dyDescent="0.25">
      <c r="A832" s="87"/>
      <c r="B832" s="90" t="s">
        <v>1663</v>
      </c>
      <c r="C832" s="90" t="s">
        <v>1852</v>
      </c>
      <c r="D832" s="84" t="s">
        <v>1750</v>
      </c>
      <c r="E832" s="83" t="s">
        <v>1754</v>
      </c>
      <c r="F832" s="114" t="s">
        <v>1300</v>
      </c>
      <c r="G832" s="115" t="s">
        <v>2</v>
      </c>
      <c r="H832" s="116">
        <v>6</v>
      </c>
      <c r="I832" s="132">
        <v>448280.196</v>
      </c>
      <c r="J832" s="104">
        <f t="shared" si="73"/>
        <v>85173</v>
      </c>
      <c r="K832" s="104">
        <f t="shared" si="74"/>
        <v>533453.196</v>
      </c>
      <c r="L832" s="112">
        <f t="shared" si="72"/>
        <v>3200719.176</v>
      </c>
      <c r="M832" s="113"/>
      <c r="N832" s="113">
        <f t="shared" si="75"/>
        <v>0</v>
      </c>
      <c r="O832" s="113">
        <f t="shared" si="76"/>
        <v>0</v>
      </c>
      <c r="P832" s="113">
        <f t="shared" si="77"/>
        <v>0</v>
      </c>
      <c r="Q832" s="88"/>
      <c r="R832" s="88"/>
      <c r="S832" s="88"/>
      <c r="T832" s="88"/>
      <c r="U832" s="88"/>
      <c r="V832" s="88"/>
      <c r="W832" s="88"/>
      <c r="X832" s="88"/>
      <c r="Y832" s="88"/>
      <c r="Z832" s="88"/>
      <c r="AA832" s="88"/>
      <c r="AB832" s="88"/>
    </row>
    <row r="833" spans="1:28" ht="63" x14ac:dyDescent="0.25">
      <c r="A833" s="87"/>
      <c r="B833" s="90" t="s">
        <v>1664</v>
      </c>
      <c r="C833" s="90" t="s">
        <v>1852</v>
      </c>
      <c r="D833" s="84" t="s">
        <v>1750</v>
      </c>
      <c r="E833" s="83" t="s">
        <v>1754</v>
      </c>
      <c r="F833" s="114" t="s">
        <v>1301</v>
      </c>
      <c r="G833" s="115" t="s">
        <v>1451</v>
      </c>
      <c r="H833" s="116">
        <v>23</v>
      </c>
      <c r="I833" s="132">
        <v>37885</v>
      </c>
      <c r="J833" s="104">
        <f t="shared" si="73"/>
        <v>7198</v>
      </c>
      <c r="K833" s="104">
        <f t="shared" si="74"/>
        <v>45083</v>
      </c>
      <c r="L833" s="112">
        <f t="shared" si="72"/>
        <v>1036909</v>
      </c>
      <c r="M833" s="113"/>
      <c r="N833" s="113">
        <f t="shared" si="75"/>
        <v>0</v>
      </c>
      <c r="O833" s="113">
        <f t="shared" si="76"/>
        <v>0</v>
      </c>
      <c r="P833" s="113">
        <f t="shared" si="77"/>
        <v>0</v>
      </c>
      <c r="Q833" s="88"/>
      <c r="R833" s="88"/>
      <c r="S833" s="88"/>
      <c r="T833" s="88"/>
      <c r="U833" s="88"/>
      <c r="V833" s="88"/>
      <c r="W833" s="88"/>
      <c r="X833" s="88"/>
      <c r="Y833" s="88"/>
      <c r="Z833" s="88"/>
      <c r="AA833" s="88"/>
      <c r="AB833" s="88"/>
    </row>
    <row r="834" spans="1:28" ht="63" x14ac:dyDescent="0.25">
      <c r="A834" s="87"/>
      <c r="B834" s="90" t="s">
        <v>1665</v>
      </c>
      <c r="C834" s="90" t="s">
        <v>1852</v>
      </c>
      <c r="D834" s="84" t="s">
        <v>1750</v>
      </c>
      <c r="E834" s="83" t="s">
        <v>1754</v>
      </c>
      <c r="F834" s="114" t="s">
        <v>1302</v>
      </c>
      <c r="G834" s="115" t="s">
        <v>1451</v>
      </c>
      <c r="H834" s="116">
        <v>12.080360830516499</v>
      </c>
      <c r="I834" s="132">
        <v>81716</v>
      </c>
      <c r="J834" s="104">
        <f t="shared" si="73"/>
        <v>15526</v>
      </c>
      <c r="K834" s="104">
        <f t="shared" si="74"/>
        <v>97242</v>
      </c>
      <c r="L834" s="112">
        <f t="shared" si="72"/>
        <v>1174718.4478810853</v>
      </c>
      <c r="M834" s="113"/>
      <c r="N834" s="113">
        <f t="shared" si="75"/>
        <v>0</v>
      </c>
      <c r="O834" s="113">
        <f t="shared" si="76"/>
        <v>0</v>
      </c>
      <c r="P834" s="113">
        <f t="shared" si="77"/>
        <v>0</v>
      </c>
      <c r="Q834" s="88"/>
      <c r="R834" s="88"/>
      <c r="S834" s="88"/>
      <c r="T834" s="88"/>
      <c r="U834" s="88"/>
      <c r="V834" s="88"/>
      <c r="W834" s="88"/>
      <c r="X834" s="88"/>
      <c r="Y834" s="88"/>
      <c r="Z834" s="88"/>
      <c r="AA834" s="88"/>
      <c r="AB834" s="88"/>
    </row>
    <row r="835" spans="1:28" ht="63" x14ac:dyDescent="0.25">
      <c r="A835" s="87"/>
      <c r="B835" s="90" t="s">
        <v>1666</v>
      </c>
      <c r="C835" s="90" t="s">
        <v>1852</v>
      </c>
      <c r="D835" s="84" t="s">
        <v>1750</v>
      </c>
      <c r="E835" s="83" t="s">
        <v>1754</v>
      </c>
      <c r="F835" s="114" t="s">
        <v>1303</v>
      </c>
      <c r="G835" s="115" t="s">
        <v>2</v>
      </c>
      <c r="H835" s="116">
        <v>3</v>
      </c>
      <c r="I835" s="132">
        <v>713656.94400000002</v>
      </c>
      <c r="J835" s="104">
        <f t="shared" si="73"/>
        <v>135595</v>
      </c>
      <c r="K835" s="104">
        <f t="shared" si="74"/>
        <v>849251.94400000002</v>
      </c>
      <c r="L835" s="112">
        <f t="shared" si="72"/>
        <v>2547755.8319999999</v>
      </c>
      <c r="M835" s="113"/>
      <c r="N835" s="113">
        <f t="shared" si="75"/>
        <v>0</v>
      </c>
      <c r="O835" s="113">
        <f t="shared" si="76"/>
        <v>0</v>
      </c>
      <c r="P835" s="113">
        <f t="shared" si="77"/>
        <v>0</v>
      </c>
      <c r="Q835" s="88"/>
      <c r="R835" s="88"/>
      <c r="S835" s="88"/>
      <c r="T835" s="88"/>
      <c r="U835" s="88"/>
      <c r="V835" s="88"/>
      <c r="W835" s="88"/>
      <c r="X835" s="88"/>
      <c r="Y835" s="88"/>
      <c r="Z835" s="88"/>
      <c r="AA835" s="88"/>
      <c r="AB835" s="88"/>
    </row>
    <row r="836" spans="1:28" ht="63" x14ac:dyDescent="0.25">
      <c r="A836" s="87"/>
      <c r="B836" s="90" t="s">
        <v>1667</v>
      </c>
      <c r="C836" s="90" t="s">
        <v>1852</v>
      </c>
      <c r="D836" s="84" t="s">
        <v>1750</v>
      </c>
      <c r="E836" s="83" t="s">
        <v>1754</v>
      </c>
      <c r="F836" s="114" t="s">
        <v>1304</v>
      </c>
      <c r="G836" s="115" t="s">
        <v>20</v>
      </c>
      <c r="H836" s="116">
        <v>7.999971650551954</v>
      </c>
      <c r="I836" s="132">
        <v>89726.364000000001</v>
      </c>
      <c r="J836" s="104">
        <f t="shared" si="73"/>
        <v>17048</v>
      </c>
      <c r="K836" s="104">
        <f t="shared" si="74"/>
        <v>106774.364</v>
      </c>
      <c r="L836" s="112">
        <f t="shared" ref="L836:L841" si="78">H836*K836</f>
        <v>854191.88500571519</v>
      </c>
      <c r="M836" s="113"/>
      <c r="N836" s="113">
        <f t="shared" si="75"/>
        <v>0</v>
      </c>
      <c r="O836" s="113">
        <f t="shared" si="76"/>
        <v>0</v>
      </c>
      <c r="P836" s="113">
        <f t="shared" si="77"/>
        <v>0</v>
      </c>
      <c r="Q836" s="88"/>
      <c r="R836" s="88"/>
      <c r="S836" s="88"/>
      <c r="T836" s="88"/>
      <c r="U836" s="88"/>
      <c r="V836" s="88"/>
      <c r="W836" s="88"/>
      <c r="X836" s="88"/>
      <c r="Y836" s="88"/>
      <c r="Z836" s="88"/>
      <c r="AA836" s="88"/>
      <c r="AB836" s="88"/>
    </row>
    <row r="837" spans="1:28" ht="63" x14ac:dyDescent="0.25">
      <c r="A837" s="87"/>
      <c r="B837" s="90" t="s">
        <v>1668</v>
      </c>
      <c r="C837" s="90" t="s">
        <v>1852</v>
      </c>
      <c r="D837" s="84" t="s">
        <v>1750</v>
      </c>
      <c r="E837" s="83" t="s">
        <v>1754</v>
      </c>
      <c r="F837" s="114" t="s">
        <v>1305</v>
      </c>
      <c r="G837" s="115" t="s">
        <v>2</v>
      </c>
      <c r="H837" s="116">
        <v>1.9999999834161246</v>
      </c>
      <c r="I837" s="132">
        <v>14320809.048</v>
      </c>
      <c r="J837" s="104">
        <f t="shared" ref="J837:J841" si="79">ROUND(I837*0.19,0)</f>
        <v>2720954</v>
      </c>
      <c r="K837" s="104">
        <f t="shared" ref="K837:K841" si="80">+I837+J837</f>
        <v>17041763.048</v>
      </c>
      <c r="L837" s="112">
        <f t="shared" si="78"/>
        <v>34083525.813381523</v>
      </c>
      <c r="M837" s="113"/>
      <c r="N837" s="113">
        <f t="shared" ref="N837:N841" si="81">ROUND(M837*0.19,0)</f>
        <v>0</v>
      </c>
      <c r="O837" s="113">
        <f t="shared" ref="O837:O841" si="82">+N837+M837</f>
        <v>0</v>
      </c>
      <c r="P837" s="113">
        <f t="shared" ref="P837:P841" si="83">ROUND(+O837*H837,0)</f>
        <v>0</v>
      </c>
      <c r="Q837" s="88"/>
      <c r="R837" s="88"/>
      <c r="S837" s="88"/>
      <c r="T837" s="88"/>
      <c r="U837" s="88"/>
      <c r="V837" s="88"/>
      <c r="W837" s="88"/>
      <c r="X837" s="88"/>
      <c r="Y837" s="88"/>
      <c r="Z837" s="88"/>
      <c r="AA837" s="88"/>
      <c r="AB837" s="88"/>
    </row>
    <row r="838" spans="1:28" ht="63" x14ac:dyDescent="0.25">
      <c r="A838" s="87"/>
      <c r="B838" s="90" t="s">
        <v>1669</v>
      </c>
      <c r="C838" s="90" t="s">
        <v>1852</v>
      </c>
      <c r="D838" s="84" t="s">
        <v>1750</v>
      </c>
      <c r="E838" s="83" t="s">
        <v>1754</v>
      </c>
      <c r="F838" s="114" t="s">
        <v>1306</v>
      </c>
      <c r="G838" s="115" t="s">
        <v>2</v>
      </c>
      <c r="H838" s="116">
        <v>2</v>
      </c>
      <c r="I838" s="132">
        <v>7896960.7079999996</v>
      </c>
      <c r="J838" s="104">
        <f t="shared" si="79"/>
        <v>1500423</v>
      </c>
      <c r="K838" s="104">
        <f t="shared" si="80"/>
        <v>9397383.7080000006</v>
      </c>
      <c r="L838" s="112">
        <f t="shared" si="78"/>
        <v>18794767.416000001</v>
      </c>
      <c r="M838" s="113"/>
      <c r="N838" s="113">
        <f t="shared" si="81"/>
        <v>0</v>
      </c>
      <c r="O838" s="113">
        <f t="shared" si="82"/>
        <v>0</v>
      </c>
      <c r="P838" s="113">
        <f t="shared" si="83"/>
        <v>0</v>
      </c>
      <c r="Q838" s="88"/>
      <c r="R838" s="88"/>
      <c r="S838" s="88"/>
      <c r="T838" s="88"/>
      <c r="U838" s="88"/>
      <c r="V838" s="88"/>
      <c r="W838" s="88"/>
      <c r="X838" s="88"/>
      <c r="Y838" s="88"/>
      <c r="Z838" s="88"/>
      <c r="AA838" s="88"/>
      <c r="AB838" s="88"/>
    </row>
    <row r="839" spans="1:28" ht="63" x14ac:dyDescent="0.25">
      <c r="A839" s="87"/>
      <c r="B839" s="90" t="s">
        <v>1670</v>
      </c>
      <c r="C839" s="90" t="s">
        <v>1852</v>
      </c>
      <c r="D839" s="84" t="s">
        <v>1750</v>
      </c>
      <c r="E839" s="83" t="s">
        <v>1754</v>
      </c>
      <c r="F839" s="114" t="s">
        <v>1307</v>
      </c>
      <c r="G839" s="115" t="s">
        <v>2</v>
      </c>
      <c r="H839" s="116">
        <v>4.7287074915221901</v>
      </c>
      <c r="I839" s="132">
        <v>402754.71600000001</v>
      </c>
      <c r="J839" s="104">
        <f t="shared" si="79"/>
        <v>76523</v>
      </c>
      <c r="K839" s="104">
        <f t="shared" si="80"/>
        <v>479277.71600000001</v>
      </c>
      <c r="L839" s="112">
        <f t="shared" si="78"/>
        <v>2266364.1261688448</v>
      </c>
      <c r="M839" s="113"/>
      <c r="N839" s="113">
        <f t="shared" si="81"/>
        <v>0</v>
      </c>
      <c r="O839" s="113">
        <f t="shared" si="82"/>
        <v>0</v>
      </c>
      <c r="P839" s="113">
        <f t="shared" si="83"/>
        <v>0</v>
      </c>
      <c r="Q839" s="88"/>
      <c r="R839" s="88"/>
      <c r="S839" s="88"/>
      <c r="T839" s="88"/>
      <c r="U839" s="88"/>
      <c r="V839" s="88"/>
      <c r="W839" s="88"/>
      <c r="X839" s="88"/>
      <c r="Y839" s="88"/>
      <c r="Z839" s="88"/>
      <c r="AA839" s="88"/>
      <c r="AB839" s="88"/>
    </row>
    <row r="840" spans="1:28" ht="63" x14ac:dyDescent="0.25">
      <c r="A840" s="87"/>
      <c r="B840" s="90" t="s">
        <v>1671</v>
      </c>
      <c r="C840" s="90" t="s">
        <v>1852</v>
      </c>
      <c r="D840" s="84" t="s">
        <v>1750</v>
      </c>
      <c r="E840" s="83" t="s">
        <v>1754</v>
      </c>
      <c r="F840" s="114" t="s">
        <v>1308</v>
      </c>
      <c r="G840" s="115" t="s">
        <v>2</v>
      </c>
      <c r="H840" s="116">
        <v>4</v>
      </c>
      <c r="I840" s="132">
        <v>908470.83600000001</v>
      </c>
      <c r="J840" s="104">
        <f t="shared" si="79"/>
        <v>172609</v>
      </c>
      <c r="K840" s="104">
        <f t="shared" si="80"/>
        <v>1081079.8360000001</v>
      </c>
      <c r="L840" s="112">
        <f t="shared" si="78"/>
        <v>4324319.3440000005</v>
      </c>
      <c r="M840" s="113"/>
      <c r="N840" s="113">
        <f t="shared" si="81"/>
        <v>0</v>
      </c>
      <c r="O840" s="113">
        <f t="shared" si="82"/>
        <v>0</v>
      </c>
      <c r="P840" s="113">
        <f t="shared" si="83"/>
        <v>0</v>
      </c>
      <c r="Q840" s="88"/>
      <c r="R840" s="88"/>
      <c r="S840" s="88"/>
      <c r="T840" s="88"/>
      <c r="U840" s="88"/>
      <c r="V840" s="88"/>
      <c r="W840" s="88"/>
      <c r="X840" s="88"/>
      <c r="Y840" s="88"/>
      <c r="Z840" s="88"/>
      <c r="AA840" s="88"/>
      <c r="AB840" s="88"/>
    </row>
    <row r="841" spans="1:28" ht="63" x14ac:dyDescent="0.25">
      <c r="A841" s="87"/>
      <c r="B841" s="90" t="s">
        <v>1672</v>
      </c>
      <c r="C841" s="90" t="s">
        <v>1852</v>
      </c>
      <c r="D841" s="84" t="s">
        <v>1750</v>
      </c>
      <c r="E841" s="83" t="s">
        <v>1754</v>
      </c>
      <c r="F841" s="114" t="s">
        <v>1309</v>
      </c>
      <c r="G841" s="115" t="s">
        <v>2</v>
      </c>
      <c r="H841" s="116">
        <v>5</v>
      </c>
      <c r="I841" s="132">
        <v>963988.11600000004</v>
      </c>
      <c r="J841" s="104">
        <f t="shared" si="79"/>
        <v>183158</v>
      </c>
      <c r="K841" s="104">
        <f t="shared" si="80"/>
        <v>1147146.1159999999</v>
      </c>
      <c r="L841" s="112">
        <f t="shared" si="78"/>
        <v>5735730.5800000001</v>
      </c>
      <c r="M841" s="113"/>
      <c r="N841" s="113">
        <f t="shared" si="81"/>
        <v>0</v>
      </c>
      <c r="O841" s="113">
        <f t="shared" si="82"/>
        <v>0</v>
      </c>
      <c r="P841" s="113">
        <f t="shared" si="83"/>
        <v>0</v>
      </c>
      <c r="Q841" s="88"/>
      <c r="R841" s="88"/>
      <c r="S841" s="88"/>
      <c r="T841" s="88"/>
      <c r="U841" s="88"/>
      <c r="V841" s="88"/>
      <c r="W841" s="88"/>
      <c r="X841" s="88"/>
      <c r="Y841" s="88"/>
      <c r="Z841" s="88"/>
      <c r="AA841" s="88"/>
      <c r="AB841" s="88"/>
    </row>
    <row r="842" spans="1:28" s="142" customFormat="1" ht="21.95" customHeight="1" x14ac:dyDescent="0.25">
      <c r="A842" s="95"/>
      <c r="B842" s="160" t="s">
        <v>1310</v>
      </c>
      <c r="C842" s="161"/>
      <c r="D842" s="162"/>
      <c r="E842" s="162"/>
      <c r="F842" s="163"/>
      <c r="G842" s="163"/>
      <c r="H842" s="163"/>
      <c r="I842" s="163"/>
      <c r="J842" s="163"/>
      <c r="K842" s="164"/>
      <c r="L842" s="139">
        <f>SUM(L4:L841)</f>
        <v>6171379709.0000067</v>
      </c>
      <c r="M842" s="140"/>
      <c r="N842" s="141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  <c r="AA842" s="140"/>
      <c r="AB842" s="140"/>
    </row>
    <row r="843" spans="1:28" x14ac:dyDescent="0.25">
      <c r="A843" s="87"/>
      <c r="B843" s="165" t="s">
        <v>1857</v>
      </c>
      <c r="C843" s="165"/>
      <c r="D843" s="165"/>
      <c r="E843" s="165"/>
      <c r="F843" s="166"/>
      <c r="G843" s="166"/>
      <c r="H843" s="166"/>
      <c r="I843" s="166"/>
      <c r="J843" s="166"/>
      <c r="K843" s="166"/>
      <c r="L843" s="166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  <c r="AA843" s="88"/>
      <c r="AB843" s="88"/>
    </row>
    <row r="844" spans="1:28" s="96" customFormat="1" x14ac:dyDescent="0.25">
      <c r="A844" s="87"/>
      <c r="B844" s="159" t="s">
        <v>1755</v>
      </c>
      <c r="C844" s="159"/>
      <c r="D844" s="159"/>
      <c r="E844" s="159"/>
      <c r="F844" s="159"/>
      <c r="G844" s="159"/>
      <c r="H844" s="159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  <c r="AA844" s="87"/>
      <c r="AB844" s="87"/>
    </row>
    <row r="845" spans="1:28" s="96" customFormat="1" x14ac:dyDescent="0.25">
      <c r="A845" s="87"/>
      <c r="B845" s="87"/>
      <c r="C845" s="87"/>
      <c r="D845" s="87"/>
      <c r="E845" s="87"/>
      <c r="F845" s="106"/>
      <c r="G845" s="107"/>
      <c r="H845" s="143"/>
      <c r="I845" s="87"/>
      <c r="J845" s="87"/>
      <c r="K845" s="87"/>
      <c r="L845" s="143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  <c r="AA845" s="87"/>
      <c r="AB845" s="87"/>
    </row>
    <row r="846" spans="1:28" s="96" customFormat="1" x14ac:dyDescent="0.25">
      <c r="A846" s="87"/>
      <c r="B846" s="87"/>
      <c r="C846" s="87"/>
      <c r="D846" s="87"/>
      <c r="E846" s="87"/>
      <c r="F846" s="106"/>
      <c r="G846" s="107"/>
      <c r="H846" s="143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  <c r="AA846" s="87"/>
      <c r="AB846" s="87"/>
    </row>
    <row r="847" spans="1:28" s="96" customFormat="1" x14ac:dyDescent="0.25">
      <c r="A847" s="87"/>
      <c r="B847" s="87"/>
      <c r="C847" s="87"/>
      <c r="D847" s="87"/>
      <c r="E847" s="87"/>
      <c r="F847" s="106"/>
      <c r="G847" s="107"/>
      <c r="H847" s="143"/>
      <c r="I847" s="87"/>
      <c r="J847" s="87"/>
      <c r="K847" s="87"/>
      <c r="L847" s="144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  <c r="AA847" s="87"/>
      <c r="AB847" s="87"/>
    </row>
    <row r="848" spans="1:28" s="96" customFormat="1" x14ac:dyDescent="0.25">
      <c r="A848" s="87"/>
      <c r="B848" s="87"/>
      <c r="C848" s="87"/>
      <c r="D848" s="87"/>
      <c r="E848" s="87"/>
      <c r="F848" s="106"/>
      <c r="G848" s="107"/>
      <c r="H848" s="143"/>
      <c r="I848" s="87"/>
      <c r="J848" s="87"/>
      <c r="K848" s="87"/>
      <c r="L848" s="144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  <c r="AA848" s="87"/>
      <c r="AB848" s="87"/>
    </row>
    <row r="849" spans="1:28" s="96" customFormat="1" x14ac:dyDescent="0.25">
      <c r="A849" s="87"/>
      <c r="B849" s="87"/>
      <c r="C849" s="87"/>
      <c r="D849" s="87"/>
      <c r="E849" s="87"/>
      <c r="F849" s="106"/>
      <c r="G849" s="107"/>
      <c r="H849" s="143"/>
      <c r="I849" s="87"/>
      <c r="J849" s="87"/>
      <c r="K849" s="87"/>
      <c r="L849" s="144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  <c r="AA849" s="87"/>
      <c r="AB849" s="87"/>
    </row>
    <row r="850" spans="1:28" s="96" customFormat="1" x14ac:dyDescent="0.25">
      <c r="A850" s="87"/>
      <c r="B850" s="87"/>
      <c r="C850" s="87"/>
      <c r="D850" s="87"/>
      <c r="E850" s="87"/>
      <c r="F850" s="106"/>
      <c r="G850" s="107"/>
      <c r="H850" s="143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  <c r="AA850" s="87"/>
      <c r="AB850" s="87"/>
    </row>
    <row r="851" spans="1:28" s="96" customFormat="1" x14ac:dyDescent="0.25">
      <c r="A851" s="87"/>
      <c r="B851" s="87"/>
      <c r="C851" s="87"/>
      <c r="D851" s="87"/>
      <c r="E851" s="87"/>
      <c r="F851" s="106"/>
      <c r="G851" s="107"/>
      <c r="H851" s="143"/>
      <c r="I851" s="87"/>
      <c r="J851" s="87"/>
      <c r="K851" s="87"/>
      <c r="L851" s="87"/>
      <c r="M851" s="87"/>
      <c r="N851" s="145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  <c r="AA851" s="87"/>
      <c r="AB851" s="87"/>
    </row>
    <row r="852" spans="1:28" s="96" customFormat="1" x14ac:dyDescent="0.25">
      <c r="A852" s="87"/>
      <c r="B852" s="87"/>
      <c r="C852" s="87"/>
      <c r="D852" s="87"/>
      <c r="E852" s="87"/>
      <c r="F852" s="106"/>
      <c r="G852" s="107"/>
      <c r="H852" s="143"/>
      <c r="I852" s="87"/>
      <c r="J852" s="87"/>
      <c r="K852" s="87"/>
      <c r="L852" s="87"/>
      <c r="M852" s="87"/>
      <c r="N852" s="145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  <c r="AA852" s="87"/>
      <c r="AB852" s="87"/>
    </row>
    <row r="853" spans="1:28" s="96" customFormat="1" x14ac:dyDescent="0.25">
      <c r="A853" s="87"/>
      <c r="B853" s="87"/>
      <c r="C853" s="87"/>
      <c r="D853" s="87"/>
      <c r="E853" s="87"/>
      <c r="F853" s="106"/>
      <c r="G853" s="107"/>
      <c r="H853" s="143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  <c r="AA853" s="87"/>
      <c r="AB853" s="87"/>
    </row>
    <row r="854" spans="1:28" s="96" customFormat="1" x14ac:dyDescent="0.25">
      <c r="A854" s="87"/>
      <c r="B854" s="87"/>
      <c r="C854" s="87"/>
      <c r="D854" s="87"/>
      <c r="E854" s="87"/>
      <c r="F854" s="106"/>
      <c r="G854" s="107"/>
      <c r="H854" s="143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  <c r="AA854" s="87"/>
      <c r="AB854" s="87"/>
    </row>
    <row r="855" spans="1:28" s="96" customFormat="1" x14ac:dyDescent="0.25">
      <c r="A855" s="87"/>
      <c r="B855" s="87"/>
      <c r="C855" s="87"/>
      <c r="D855" s="87"/>
      <c r="E855" s="87"/>
      <c r="F855" s="106"/>
      <c r="G855" s="107"/>
      <c r="H855" s="143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  <c r="AA855" s="87"/>
      <c r="AB855" s="87"/>
    </row>
    <row r="856" spans="1:28" s="96" customFormat="1" x14ac:dyDescent="0.25">
      <c r="A856" s="87"/>
      <c r="B856" s="87"/>
      <c r="C856" s="87"/>
      <c r="D856" s="87"/>
      <c r="E856" s="87"/>
      <c r="F856" s="106"/>
      <c r="G856" s="107"/>
      <c r="H856" s="143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  <c r="AA856" s="87"/>
      <c r="AB856" s="87"/>
    </row>
    <row r="857" spans="1:28" s="96" customFormat="1" x14ac:dyDescent="0.25">
      <c r="A857" s="87"/>
      <c r="B857" s="87"/>
      <c r="C857" s="87"/>
      <c r="D857" s="87"/>
      <c r="E857" s="87"/>
      <c r="F857" s="106"/>
      <c r="G857" s="107"/>
      <c r="H857" s="143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  <c r="AA857" s="87"/>
      <c r="AB857" s="87"/>
    </row>
    <row r="858" spans="1:28" s="96" customFormat="1" x14ac:dyDescent="0.25">
      <c r="A858" s="87"/>
      <c r="B858" s="87"/>
      <c r="C858" s="87"/>
      <c r="D858" s="87"/>
      <c r="E858" s="87"/>
      <c r="F858" s="106"/>
      <c r="G858" s="107"/>
      <c r="H858" s="143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  <c r="AA858" s="87"/>
      <c r="AB858" s="87"/>
    </row>
    <row r="859" spans="1:28" s="96" customFormat="1" x14ac:dyDescent="0.25">
      <c r="A859" s="87"/>
      <c r="B859" s="87"/>
      <c r="C859" s="87"/>
      <c r="D859" s="87"/>
      <c r="E859" s="87"/>
      <c r="F859" s="106"/>
      <c r="G859" s="107"/>
      <c r="H859" s="143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  <c r="AA859" s="87"/>
      <c r="AB859" s="87"/>
    </row>
    <row r="860" spans="1:28" s="96" customFormat="1" x14ac:dyDescent="0.25">
      <c r="A860" s="87"/>
      <c r="B860" s="87"/>
      <c r="C860" s="87"/>
      <c r="D860" s="87"/>
      <c r="E860" s="87"/>
      <c r="F860" s="106"/>
      <c r="G860" s="107"/>
      <c r="H860" s="143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  <c r="AA860" s="87"/>
      <c r="AB860" s="87"/>
    </row>
    <row r="861" spans="1:28" s="96" customFormat="1" x14ac:dyDescent="0.25">
      <c r="A861" s="87"/>
      <c r="B861" s="87"/>
      <c r="C861" s="87"/>
      <c r="D861" s="87"/>
      <c r="E861" s="87"/>
      <c r="F861" s="106"/>
      <c r="G861" s="107"/>
      <c r="H861" s="143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  <c r="AA861" s="87"/>
      <c r="AB861" s="87"/>
    </row>
    <row r="862" spans="1:28" s="96" customFormat="1" x14ac:dyDescent="0.25">
      <c r="A862" s="87"/>
      <c r="B862" s="87"/>
      <c r="C862" s="87"/>
      <c r="D862" s="87"/>
      <c r="E862" s="87"/>
      <c r="F862" s="106"/>
      <c r="G862" s="107"/>
      <c r="H862" s="143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  <c r="AA862" s="87"/>
      <c r="AB862" s="87"/>
    </row>
    <row r="863" spans="1:28" s="96" customFormat="1" x14ac:dyDescent="0.25">
      <c r="A863" s="87"/>
      <c r="B863" s="87"/>
      <c r="C863" s="87"/>
      <c r="D863" s="87"/>
      <c r="E863" s="87"/>
      <c r="F863" s="106"/>
      <c r="G863" s="107"/>
      <c r="H863" s="143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  <c r="AA863" s="87"/>
      <c r="AB863" s="87"/>
    </row>
    <row r="864" spans="1:28" s="96" customFormat="1" x14ac:dyDescent="0.25">
      <c r="A864" s="87"/>
      <c r="B864" s="87"/>
      <c r="C864" s="87"/>
      <c r="D864" s="87"/>
      <c r="E864" s="87"/>
      <c r="F864" s="106"/>
      <c r="G864" s="107"/>
      <c r="H864" s="143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  <c r="AA864" s="87"/>
      <c r="AB864" s="87"/>
    </row>
    <row r="865" spans="1:28" s="96" customFormat="1" x14ac:dyDescent="0.25">
      <c r="A865" s="87"/>
      <c r="B865" s="87"/>
      <c r="C865" s="87"/>
      <c r="D865" s="87"/>
      <c r="E865" s="87"/>
      <c r="F865" s="106"/>
      <c r="G865" s="107"/>
      <c r="H865" s="143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  <c r="AA865" s="87"/>
      <c r="AB865" s="87"/>
    </row>
    <row r="866" spans="1:28" s="96" customFormat="1" x14ac:dyDescent="0.25">
      <c r="A866" s="87"/>
      <c r="B866" s="87"/>
      <c r="C866" s="87"/>
      <c r="D866" s="87"/>
      <c r="E866" s="87"/>
      <c r="F866" s="106"/>
      <c r="G866" s="107"/>
      <c r="H866" s="143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  <c r="AA866" s="87"/>
      <c r="AB866" s="87"/>
    </row>
    <row r="867" spans="1:28" s="96" customFormat="1" x14ac:dyDescent="0.25">
      <c r="A867" s="87"/>
      <c r="B867" s="87"/>
      <c r="C867" s="87"/>
      <c r="D867" s="87"/>
      <c r="E867" s="87"/>
      <c r="F867" s="106"/>
      <c r="G867" s="107"/>
      <c r="H867" s="143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  <c r="AA867" s="87"/>
      <c r="AB867" s="87"/>
    </row>
    <row r="868" spans="1:28" s="96" customFormat="1" x14ac:dyDescent="0.25">
      <c r="A868" s="87"/>
      <c r="B868" s="87"/>
      <c r="C868" s="87"/>
      <c r="D868" s="87"/>
      <c r="E868" s="87"/>
      <c r="F868" s="106"/>
      <c r="G868" s="107"/>
      <c r="H868" s="143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  <c r="AA868" s="87"/>
      <c r="AB868" s="87"/>
    </row>
    <row r="869" spans="1:28" s="96" customFormat="1" x14ac:dyDescent="0.25">
      <c r="A869" s="87"/>
      <c r="B869" s="87"/>
      <c r="C869" s="87"/>
      <c r="D869" s="87"/>
      <c r="E869" s="87"/>
      <c r="F869" s="106"/>
      <c r="G869" s="107"/>
      <c r="H869" s="143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  <c r="AA869" s="87"/>
      <c r="AB869" s="87"/>
    </row>
    <row r="870" spans="1:28" s="96" customFormat="1" x14ac:dyDescent="0.25">
      <c r="A870" s="87"/>
      <c r="B870" s="87"/>
      <c r="C870" s="87"/>
      <c r="D870" s="87"/>
      <c r="E870" s="87"/>
      <c r="F870" s="106"/>
      <c r="G870" s="107"/>
      <c r="H870" s="143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  <c r="AA870" s="87"/>
      <c r="AB870" s="87"/>
    </row>
    <row r="871" spans="1:28" s="96" customFormat="1" x14ac:dyDescent="0.25">
      <c r="A871" s="87"/>
      <c r="B871" s="87"/>
      <c r="C871" s="87"/>
      <c r="D871" s="87"/>
      <c r="E871" s="87"/>
      <c r="F871" s="106"/>
      <c r="G871" s="107"/>
      <c r="H871" s="143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  <c r="AA871" s="87"/>
      <c r="AB871" s="87"/>
    </row>
    <row r="872" spans="1:28" s="96" customFormat="1" x14ac:dyDescent="0.25">
      <c r="A872" s="87"/>
      <c r="B872" s="87"/>
      <c r="C872" s="87"/>
      <c r="D872" s="87"/>
      <c r="E872" s="87"/>
      <c r="F872" s="106"/>
      <c r="G872" s="107"/>
      <c r="H872" s="143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  <c r="AA872" s="87"/>
      <c r="AB872" s="87"/>
    </row>
    <row r="873" spans="1:28" s="96" customFormat="1" x14ac:dyDescent="0.25">
      <c r="A873" s="87"/>
      <c r="B873" s="87"/>
      <c r="C873" s="87"/>
      <c r="D873" s="87"/>
      <c r="E873" s="87"/>
      <c r="F873" s="106"/>
      <c r="G873" s="107"/>
      <c r="H873" s="143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  <c r="AA873" s="87"/>
      <c r="AB873" s="87"/>
    </row>
    <row r="874" spans="1:28" s="96" customFormat="1" x14ac:dyDescent="0.25">
      <c r="A874" s="87"/>
      <c r="B874" s="87"/>
      <c r="C874" s="87"/>
      <c r="D874" s="87"/>
      <c r="E874" s="87"/>
      <c r="F874" s="106"/>
      <c r="G874" s="107"/>
      <c r="H874" s="143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  <c r="AA874" s="87"/>
      <c r="AB874" s="87"/>
    </row>
    <row r="875" spans="1:28" s="96" customFormat="1" x14ac:dyDescent="0.25">
      <c r="A875" s="87"/>
      <c r="B875" s="87"/>
      <c r="C875" s="87"/>
      <c r="D875" s="87"/>
      <c r="E875" s="87"/>
      <c r="F875" s="106"/>
      <c r="G875" s="107"/>
      <c r="H875" s="143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  <c r="AA875" s="87"/>
      <c r="AB875" s="87"/>
    </row>
    <row r="876" spans="1:28" s="96" customFormat="1" x14ac:dyDescent="0.25">
      <c r="A876" s="87"/>
      <c r="B876" s="87"/>
      <c r="C876" s="87"/>
      <c r="D876" s="87"/>
      <c r="E876" s="87"/>
      <c r="F876" s="106"/>
      <c r="G876" s="107"/>
      <c r="H876" s="143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  <c r="AA876" s="87"/>
      <c r="AB876" s="87"/>
    </row>
    <row r="877" spans="1:28" s="96" customFormat="1" x14ac:dyDescent="0.25">
      <c r="A877" s="87"/>
      <c r="B877" s="87"/>
      <c r="C877" s="87"/>
      <c r="D877" s="87"/>
      <c r="E877" s="87"/>
      <c r="F877" s="106"/>
      <c r="G877" s="107"/>
      <c r="H877" s="143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  <c r="AA877" s="87"/>
      <c r="AB877" s="87"/>
    </row>
    <row r="878" spans="1:28" s="96" customFormat="1" x14ac:dyDescent="0.25">
      <c r="A878" s="87"/>
      <c r="B878" s="87"/>
      <c r="C878" s="87"/>
      <c r="D878" s="87"/>
      <c r="E878" s="87"/>
      <c r="F878" s="106"/>
      <c r="G878" s="107"/>
      <c r="H878" s="143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  <c r="AA878" s="87"/>
      <c r="AB878" s="87"/>
    </row>
    <row r="879" spans="1:28" s="96" customFormat="1" x14ac:dyDescent="0.25">
      <c r="A879" s="87"/>
      <c r="B879" s="87"/>
      <c r="C879" s="87"/>
      <c r="D879" s="87"/>
      <c r="E879" s="87"/>
      <c r="F879" s="106"/>
      <c r="G879" s="107"/>
      <c r="H879" s="143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  <c r="AA879" s="87"/>
      <c r="AB879" s="87"/>
    </row>
    <row r="880" spans="1:28" s="96" customFormat="1" x14ac:dyDescent="0.25">
      <c r="A880" s="87"/>
      <c r="B880" s="87"/>
      <c r="C880" s="87"/>
      <c r="D880" s="87"/>
      <c r="E880" s="87"/>
      <c r="F880" s="106"/>
      <c r="G880" s="107"/>
      <c r="H880" s="143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  <c r="AA880" s="87"/>
      <c r="AB880" s="87"/>
    </row>
    <row r="881" spans="1:28" s="96" customFormat="1" x14ac:dyDescent="0.25">
      <c r="A881" s="87"/>
      <c r="B881" s="87"/>
      <c r="C881" s="87"/>
      <c r="D881" s="87"/>
      <c r="E881" s="87"/>
      <c r="F881" s="106"/>
      <c r="G881" s="107"/>
      <c r="H881" s="143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  <c r="AA881" s="87"/>
      <c r="AB881" s="87"/>
    </row>
    <row r="882" spans="1:28" s="96" customFormat="1" x14ac:dyDescent="0.25">
      <c r="A882" s="87"/>
      <c r="B882" s="87"/>
      <c r="C882" s="87"/>
      <c r="D882" s="87"/>
      <c r="E882" s="87"/>
      <c r="F882" s="106"/>
      <c r="G882" s="107"/>
      <c r="H882" s="143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  <c r="AA882" s="87"/>
      <c r="AB882" s="87"/>
    </row>
    <row r="883" spans="1:28" s="96" customFormat="1" x14ac:dyDescent="0.25">
      <c r="A883" s="87"/>
      <c r="B883" s="87"/>
      <c r="C883" s="87"/>
      <c r="D883" s="87"/>
      <c r="E883" s="87"/>
      <c r="F883" s="106"/>
      <c r="G883" s="107"/>
      <c r="H883" s="143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  <c r="AA883" s="87"/>
      <c r="AB883" s="87"/>
    </row>
    <row r="884" spans="1:28" s="96" customFormat="1" x14ac:dyDescent="0.25">
      <c r="A884" s="87"/>
      <c r="B884" s="87"/>
      <c r="C884" s="87"/>
      <c r="D884" s="87"/>
      <c r="E884" s="87"/>
      <c r="F884" s="106"/>
      <c r="G884" s="107"/>
      <c r="H884" s="143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  <c r="AA884" s="87"/>
      <c r="AB884" s="87"/>
    </row>
    <row r="885" spans="1:28" s="96" customFormat="1" x14ac:dyDescent="0.25">
      <c r="A885" s="87"/>
      <c r="B885" s="87"/>
      <c r="C885" s="87"/>
      <c r="D885" s="87"/>
      <c r="E885" s="87"/>
      <c r="F885" s="106"/>
      <c r="G885" s="107"/>
      <c r="H885" s="143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  <c r="AA885" s="87"/>
      <c r="AB885" s="87"/>
    </row>
    <row r="886" spans="1:28" s="96" customFormat="1" x14ac:dyDescent="0.25">
      <c r="A886" s="87"/>
      <c r="B886" s="87"/>
      <c r="C886" s="87"/>
      <c r="D886" s="87"/>
      <c r="E886" s="87"/>
      <c r="F886" s="106"/>
      <c r="G886" s="107"/>
      <c r="H886" s="143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  <c r="AA886" s="87"/>
      <c r="AB886" s="87"/>
    </row>
    <row r="887" spans="1:28" s="96" customFormat="1" x14ac:dyDescent="0.25">
      <c r="A887" s="87"/>
      <c r="B887" s="87"/>
      <c r="C887" s="87"/>
      <c r="D887" s="87"/>
      <c r="E887" s="87"/>
      <c r="F887" s="106"/>
      <c r="G887" s="107"/>
      <c r="H887" s="143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  <c r="AA887" s="87"/>
      <c r="AB887" s="87"/>
    </row>
    <row r="888" spans="1:28" s="96" customFormat="1" x14ac:dyDescent="0.25">
      <c r="A888" s="87"/>
      <c r="B888" s="87"/>
      <c r="C888" s="87"/>
      <c r="D888" s="87"/>
      <c r="E888" s="87"/>
      <c r="F888" s="106"/>
      <c r="G888" s="107"/>
      <c r="H888" s="143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  <c r="AA888" s="87"/>
      <c r="AB888" s="87"/>
    </row>
    <row r="889" spans="1:28" s="96" customFormat="1" x14ac:dyDescent="0.25">
      <c r="A889" s="87"/>
      <c r="B889" s="87"/>
      <c r="C889" s="87"/>
      <c r="D889" s="87"/>
      <c r="E889" s="87"/>
      <c r="F889" s="106"/>
      <c r="G889" s="107"/>
      <c r="H889" s="143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  <c r="AA889" s="87"/>
      <c r="AB889" s="87"/>
    </row>
    <row r="890" spans="1:28" s="96" customFormat="1" x14ac:dyDescent="0.25">
      <c r="A890" s="87"/>
      <c r="B890" s="87"/>
      <c r="C890" s="87"/>
      <c r="D890" s="87"/>
      <c r="E890" s="87"/>
      <c r="F890" s="106"/>
      <c r="G890" s="107"/>
      <c r="H890" s="143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  <c r="AA890" s="87"/>
      <c r="AB890" s="87"/>
    </row>
    <row r="891" spans="1:28" s="96" customFormat="1" x14ac:dyDescent="0.25">
      <c r="A891" s="87"/>
      <c r="B891" s="87"/>
      <c r="C891" s="87"/>
      <c r="D891" s="87"/>
      <c r="E891" s="87"/>
      <c r="F891" s="106"/>
      <c r="G891" s="107"/>
      <c r="H891" s="143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  <c r="AA891" s="87"/>
      <c r="AB891" s="87"/>
    </row>
    <row r="892" spans="1:28" s="96" customFormat="1" x14ac:dyDescent="0.25">
      <c r="A892" s="87"/>
      <c r="B892" s="87"/>
      <c r="C892" s="87"/>
      <c r="D892" s="87"/>
      <c r="E892" s="87"/>
      <c r="F892" s="106"/>
      <c r="G892" s="107"/>
      <c r="H892" s="143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  <c r="AA892" s="87"/>
      <c r="AB892" s="87"/>
    </row>
    <row r="893" spans="1:28" s="96" customFormat="1" x14ac:dyDescent="0.25">
      <c r="A893" s="87"/>
      <c r="B893" s="87"/>
      <c r="C893" s="87"/>
      <c r="D893" s="87"/>
      <c r="E893" s="87"/>
      <c r="F893" s="106"/>
      <c r="G893" s="107"/>
      <c r="H893" s="143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  <c r="AA893" s="87"/>
      <c r="AB893" s="87"/>
    </row>
    <row r="894" spans="1:28" s="96" customFormat="1" x14ac:dyDescent="0.25">
      <c r="A894" s="87"/>
      <c r="B894" s="87"/>
      <c r="C894" s="87"/>
      <c r="D894" s="87"/>
      <c r="E894" s="87"/>
      <c r="F894" s="106"/>
      <c r="G894" s="107"/>
      <c r="H894" s="143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  <c r="AA894" s="87"/>
      <c r="AB894" s="87"/>
    </row>
    <row r="895" spans="1:28" s="96" customFormat="1" x14ac:dyDescent="0.25">
      <c r="A895" s="87"/>
      <c r="B895" s="87"/>
      <c r="C895" s="87"/>
      <c r="D895" s="87"/>
      <c r="E895" s="87"/>
      <c r="F895" s="106"/>
      <c r="G895" s="107"/>
      <c r="H895" s="143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  <c r="AA895" s="87"/>
      <c r="AB895" s="87"/>
    </row>
    <row r="896" spans="1:28" s="96" customFormat="1" x14ac:dyDescent="0.25">
      <c r="A896" s="87"/>
      <c r="B896" s="87"/>
      <c r="C896" s="87"/>
      <c r="D896" s="87"/>
      <c r="E896" s="87"/>
      <c r="F896" s="106"/>
      <c r="G896" s="107"/>
      <c r="H896" s="143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  <c r="AA896" s="87"/>
      <c r="AB896" s="87"/>
    </row>
    <row r="897" spans="1:28" s="96" customFormat="1" x14ac:dyDescent="0.25">
      <c r="A897" s="87"/>
      <c r="B897" s="87"/>
      <c r="C897" s="87"/>
      <c r="D897" s="87"/>
      <c r="E897" s="87"/>
      <c r="F897" s="106"/>
      <c r="G897" s="107"/>
      <c r="H897" s="143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  <c r="AA897" s="87"/>
      <c r="AB897" s="87"/>
    </row>
    <row r="898" spans="1:28" s="96" customFormat="1" x14ac:dyDescent="0.25">
      <c r="A898" s="87"/>
      <c r="B898" s="87"/>
      <c r="C898" s="87"/>
      <c r="D898" s="87"/>
      <c r="E898" s="87"/>
      <c r="F898" s="106"/>
      <c r="G898" s="107"/>
      <c r="H898" s="143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  <c r="AA898" s="87"/>
      <c r="AB898" s="87"/>
    </row>
    <row r="899" spans="1:28" s="96" customFormat="1" x14ac:dyDescent="0.25">
      <c r="A899" s="87"/>
      <c r="B899" s="87"/>
      <c r="C899" s="87"/>
      <c r="D899" s="87"/>
      <c r="E899" s="87"/>
      <c r="F899" s="106"/>
      <c r="G899" s="107"/>
      <c r="H899" s="143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  <c r="AA899" s="87"/>
      <c r="AB899" s="87"/>
    </row>
    <row r="900" spans="1:28" s="96" customFormat="1" x14ac:dyDescent="0.25">
      <c r="A900" s="87"/>
      <c r="B900" s="87"/>
      <c r="C900" s="87"/>
      <c r="D900" s="87"/>
      <c r="E900" s="87"/>
      <c r="F900" s="106"/>
      <c r="G900" s="107"/>
      <c r="H900" s="143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  <c r="AA900" s="87"/>
      <c r="AB900" s="87"/>
    </row>
    <row r="901" spans="1:28" s="96" customFormat="1" x14ac:dyDescent="0.25">
      <c r="A901" s="87"/>
      <c r="B901" s="87"/>
      <c r="C901" s="87"/>
      <c r="D901" s="87"/>
      <c r="E901" s="87"/>
      <c r="F901" s="106"/>
      <c r="G901" s="107"/>
      <c r="H901" s="143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  <c r="AA901" s="87"/>
      <c r="AB901" s="87"/>
    </row>
    <row r="902" spans="1:28" s="96" customFormat="1" x14ac:dyDescent="0.25">
      <c r="A902" s="87"/>
      <c r="B902" s="87"/>
      <c r="C902" s="87"/>
      <c r="D902" s="87"/>
      <c r="E902" s="87"/>
      <c r="F902" s="106"/>
      <c r="G902" s="107"/>
      <c r="H902" s="143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  <c r="AA902" s="87"/>
      <c r="AB902" s="87"/>
    </row>
    <row r="903" spans="1:28" s="96" customFormat="1" x14ac:dyDescent="0.25">
      <c r="A903" s="87"/>
      <c r="B903" s="87"/>
      <c r="C903" s="87"/>
      <c r="D903" s="87"/>
      <c r="E903" s="87"/>
      <c r="F903" s="106"/>
      <c r="G903" s="107"/>
      <c r="H903" s="143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  <c r="AA903" s="87"/>
      <c r="AB903" s="87"/>
    </row>
    <row r="904" spans="1:28" s="96" customFormat="1" x14ac:dyDescent="0.25">
      <c r="A904" s="87"/>
      <c r="B904" s="87"/>
      <c r="C904" s="87"/>
      <c r="D904" s="87"/>
      <c r="E904" s="87"/>
      <c r="F904" s="106"/>
      <c r="G904" s="107"/>
      <c r="H904" s="143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  <c r="AA904" s="87"/>
      <c r="AB904" s="87"/>
    </row>
    <row r="905" spans="1:28" s="96" customFormat="1" x14ac:dyDescent="0.25">
      <c r="A905" s="87"/>
      <c r="B905" s="87"/>
      <c r="C905" s="87"/>
      <c r="D905" s="87"/>
      <c r="E905" s="87"/>
      <c r="F905" s="106"/>
      <c r="G905" s="107"/>
      <c r="H905" s="143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  <c r="AA905" s="87"/>
      <c r="AB905" s="87"/>
    </row>
    <row r="906" spans="1:28" s="96" customFormat="1" x14ac:dyDescent="0.25">
      <c r="A906" s="87"/>
      <c r="B906" s="87"/>
      <c r="C906" s="87"/>
      <c r="D906" s="87"/>
      <c r="E906" s="87"/>
      <c r="F906" s="106"/>
      <c r="G906" s="107"/>
      <c r="H906" s="143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  <c r="AA906" s="87"/>
      <c r="AB906" s="87"/>
    </row>
    <row r="907" spans="1:28" s="96" customFormat="1" x14ac:dyDescent="0.25">
      <c r="A907" s="87"/>
      <c r="B907" s="87"/>
      <c r="C907" s="87"/>
      <c r="D907" s="87"/>
      <c r="E907" s="87"/>
      <c r="F907" s="106"/>
      <c r="G907" s="107"/>
      <c r="H907" s="143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  <c r="AA907" s="87"/>
      <c r="AB907" s="87"/>
    </row>
    <row r="908" spans="1:28" s="96" customFormat="1" x14ac:dyDescent="0.25">
      <c r="A908" s="87"/>
      <c r="B908" s="87"/>
      <c r="C908" s="87"/>
      <c r="D908" s="87"/>
      <c r="E908" s="87"/>
      <c r="F908" s="106"/>
      <c r="G908" s="107"/>
      <c r="H908" s="143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  <c r="AA908" s="87"/>
      <c r="AB908" s="87"/>
    </row>
    <row r="909" spans="1:28" s="96" customFormat="1" x14ac:dyDescent="0.25">
      <c r="A909" s="87"/>
      <c r="B909" s="87"/>
      <c r="C909" s="87"/>
      <c r="D909" s="87"/>
      <c r="E909" s="87"/>
      <c r="F909" s="106"/>
      <c r="G909" s="107"/>
      <c r="H909" s="143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  <c r="AA909" s="87"/>
      <c r="AB909" s="87"/>
    </row>
    <row r="910" spans="1:28" s="96" customFormat="1" x14ac:dyDescent="0.25">
      <c r="A910" s="87"/>
      <c r="B910" s="87"/>
      <c r="C910" s="87"/>
      <c r="D910" s="87"/>
      <c r="E910" s="87"/>
      <c r="F910" s="106"/>
      <c r="G910" s="107"/>
      <c r="H910" s="143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  <c r="AA910" s="87"/>
      <c r="AB910" s="87"/>
    </row>
    <row r="911" spans="1:28" s="96" customFormat="1" x14ac:dyDescent="0.25">
      <c r="A911" s="87"/>
      <c r="B911" s="87"/>
      <c r="C911" s="87"/>
      <c r="D911" s="87"/>
      <c r="E911" s="87"/>
      <c r="F911" s="106"/>
      <c r="G911" s="107"/>
      <c r="H911" s="143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  <c r="AA911" s="87"/>
      <c r="AB911" s="87"/>
    </row>
    <row r="912" spans="1:28" s="96" customFormat="1" x14ac:dyDescent="0.25">
      <c r="A912" s="87"/>
      <c r="B912" s="87"/>
      <c r="C912" s="87"/>
      <c r="D912" s="87"/>
      <c r="E912" s="87"/>
      <c r="F912" s="106"/>
      <c r="G912" s="107"/>
      <c r="H912" s="143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  <c r="AA912" s="87"/>
      <c r="AB912" s="87"/>
    </row>
    <row r="913" spans="1:28" s="96" customFormat="1" x14ac:dyDescent="0.25">
      <c r="A913" s="87"/>
      <c r="B913" s="87"/>
      <c r="C913" s="87"/>
      <c r="D913" s="87"/>
      <c r="E913" s="87"/>
      <c r="F913" s="106"/>
      <c r="G913" s="107"/>
      <c r="H913" s="143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  <c r="AA913" s="87"/>
      <c r="AB913" s="87"/>
    </row>
    <row r="914" spans="1:28" s="96" customFormat="1" x14ac:dyDescent="0.25">
      <c r="A914" s="87"/>
      <c r="B914" s="87"/>
      <c r="C914" s="87"/>
      <c r="D914" s="87"/>
      <c r="E914" s="87"/>
      <c r="F914" s="106"/>
      <c r="G914" s="107"/>
      <c r="H914" s="143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  <c r="AA914" s="87"/>
      <c r="AB914" s="87"/>
    </row>
    <row r="915" spans="1:28" s="96" customFormat="1" x14ac:dyDescent="0.25">
      <c r="A915" s="87"/>
      <c r="B915" s="87"/>
      <c r="C915" s="87"/>
      <c r="D915" s="87"/>
      <c r="E915" s="87"/>
      <c r="F915" s="106"/>
      <c r="G915" s="107"/>
      <c r="H915" s="143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  <c r="AA915" s="87"/>
      <c r="AB915" s="87"/>
    </row>
    <row r="916" spans="1:28" s="96" customFormat="1" x14ac:dyDescent="0.25">
      <c r="A916" s="87"/>
      <c r="B916" s="87"/>
      <c r="C916" s="87"/>
      <c r="D916" s="87"/>
      <c r="E916" s="87"/>
      <c r="F916" s="106"/>
      <c r="G916" s="107"/>
      <c r="H916" s="143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  <c r="AA916" s="87"/>
      <c r="AB916" s="87"/>
    </row>
    <row r="917" spans="1:28" s="96" customFormat="1" x14ac:dyDescent="0.25">
      <c r="A917" s="87"/>
      <c r="B917" s="87"/>
      <c r="C917" s="87"/>
      <c r="D917" s="87"/>
      <c r="E917" s="87"/>
      <c r="F917" s="106"/>
      <c r="G917" s="107"/>
      <c r="H917" s="143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  <c r="AA917" s="87"/>
      <c r="AB917" s="87"/>
    </row>
    <row r="918" spans="1:28" s="96" customFormat="1" x14ac:dyDescent="0.25">
      <c r="A918" s="87"/>
      <c r="B918" s="87"/>
      <c r="C918" s="87"/>
      <c r="D918" s="87"/>
      <c r="E918" s="87"/>
      <c r="F918" s="106"/>
      <c r="G918" s="107"/>
      <c r="H918" s="143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  <c r="AA918" s="87"/>
      <c r="AB918" s="87"/>
    </row>
    <row r="919" spans="1:28" s="96" customFormat="1" x14ac:dyDescent="0.25">
      <c r="A919" s="87"/>
      <c r="B919" s="87"/>
      <c r="C919" s="87"/>
      <c r="D919" s="87"/>
      <c r="E919" s="87"/>
      <c r="F919" s="106"/>
      <c r="G919" s="107"/>
      <c r="H919" s="143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  <c r="AA919" s="87"/>
      <c r="AB919" s="87"/>
    </row>
    <row r="920" spans="1:28" s="96" customFormat="1" x14ac:dyDescent="0.25">
      <c r="A920" s="87"/>
      <c r="B920" s="87"/>
      <c r="C920" s="87"/>
      <c r="D920" s="87"/>
      <c r="E920" s="87"/>
      <c r="F920" s="106"/>
      <c r="G920" s="107"/>
      <c r="H920" s="143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  <c r="AA920" s="87"/>
      <c r="AB920" s="87"/>
    </row>
    <row r="921" spans="1:28" s="96" customFormat="1" x14ac:dyDescent="0.25">
      <c r="A921" s="87"/>
      <c r="B921" s="87"/>
      <c r="C921" s="87"/>
      <c r="D921" s="87"/>
      <c r="E921" s="87"/>
      <c r="F921" s="106"/>
      <c r="G921" s="107"/>
      <c r="H921" s="143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  <c r="AA921" s="87"/>
      <c r="AB921" s="87"/>
    </row>
    <row r="922" spans="1:28" s="96" customFormat="1" x14ac:dyDescent="0.25">
      <c r="A922" s="87"/>
      <c r="B922" s="87"/>
      <c r="C922" s="87"/>
      <c r="D922" s="87"/>
      <c r="E922" s="87"/>
      <c r="F922" s="106"/>
      <c r="G922" s="107"/>
      <c r="H922" s="143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  <c r="AA922" s="87"/>
      <c r="AB922" s="87"/>
    </row>
    <row r="923" spans="1:28" s="96" customFormat="1" x14ac:dyDescent="0.25">
      <c r="A923" s="87"/>
      <c r="B923" s="87"/>
      <c r="C923" s="87"/>
      <c r="D923" s="87"/>
      <c r="E923" s="87"/>
      <c r="F923" s="106"/>
      <c r="G923" s="107"/>
      <c r="H923" s="143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  <c r="AA923" s="87"/>
      <c r="AB923" s="87"/>
    </row>
    <row r="924" spans="1:28" s="96" customFormat="1" x14ac:dyDescent="0.25">
      <c r="A924" s="87"/>
      <c r="B924" s="87"/>
      <c r="C924" s="87"/>
      <c r="D924" s="87"/>
      <c r="E924" s="87"/>
      <c r="F924" s="106"/>
      <c r="G924" s="107"/>
      <c r="H924" s="143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  <c r="AA924" s="87"/>
      <c r="AB924" s="87"/>
    </row>
    <row r="925" spans="1:28" s="96" customFormat="1" x14ac:dyDescent="0.25">
      <c r="A925" s="87"/>
      <c r="B925" s="87"/>
      <c r="C925" s="87"/>
      <c r="D925" s="87"/>
      <c r="E925" s="87"/>
      <c r="F925" s="106"/>
      <c r="G925" s="107"/>
      <c r="H925" s="143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  <c r="AA925" s="87"/>
      <c r="AB925" s="87"/>
    </row>
    <row r="926" spans="1:28" s="96" customFormat="1" x14ac:dyDescent="0.25">
      <c r="A926" s="87"/>
      <c r="B926" s="87"/>
      <c r="C926" s="87"/>
      <c r="D926" s="87"/>
      <c r="E926" s="87"/>
      <c r="F926" s="106"/>
      <c r="G926" s="107"/>
      <c r="H926" s="143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  <c r="AA926" s="87"/>
      <c r="AB926" s="87"/>
    </row>
    <row r="927" spans="1:28" s="96" customFormat="1" x14ac:dyDescent="0.25">
      <c r="A927" s="87"/>
      <c r="B927" s="87"/>
      <c r="C927" s="87"/>
      <c r="D927" s="87"/>
      <c r="E927" s="87"/>
      <c r="F927" s="106"/>
      <c r="G927" s="107"/>
      <c r="H927" s="143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  <c r="AA927" s="87"/>
      <c r="AB927" s="87"/>
    </row>
    <row r="928" spans="1:28" s="96" customFormat="1" x14ac:dyDescent="0.25">
      <c r="A928" s="87"/>
      <c r="B928" s="87"/>
      <c r="C928" s="87"/>
      <c r="D928" s="87"/>
      <c r="E928" s="87"/>
      <c r="F928" s="106"/>
      <c r="G928" s="107"/>
      <c r="H928" s="143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  <c r="AA928" s="87"/>
      <c r="AB928" s="87"/>
    </row>
    <row r="929" spans="1:28" s="96" customFormat="1" x14ac:dyDescent="0.25">
      <c r="A929" s="87"/>
      <c r="B929" s="87"/>
      <c r="C929" s="87"/>
      <c r="D929" s="87"/>
      <c r="E929" s="87"/>
      <c r="F929" s="106"/>
      <c r="G929" s="107"/>
      <c r="H929" s="143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  <c r="AA929" s="87"/>
      <c r="AB929" s="87"/>
    </row>
    <row r="930" spans="1:28" s="96" customFormat="1" x14ac:dyDescent="0.25">
      <c r="A930" s="87"/>
      <c r="B930" s="87"/>
      <c r="C930" s="87"/>
      <c r="D930" s="87"/>
      <c r="E930" s="87"/>
      <c r="F930" s="106"/>
      <c r="G930" s="107"/>
      <c r="H930" s="143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  <c r="AA930" s="87"/>
      <c r="AB930" s="87"/>
    </row>
    <row r="931" spans="1:28" s="96" customFormat="1" x14ac:dyDescent="0.25">
      <c r="A931" s="87"/>
      <c r="B931" s="87"/>
      <c r="C931" s="87"/>
      <c r="D931" s="87"/>
      <c r="E931" s="87"/>
      <c r="F931" s="106"/>
      <c r="G931" s="107"/>
      <c r="H931" s="143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  <c r="AA931" s="87"/>
      <c r="AB931" s="87"/>
    </row>
    <row r="932" spans="1:28" s="96" customFormat="1" x14ac:dyDescent="0.25">
      <c r="A932" s="87"/>
      <c r="B932" s="87"/>
      <c r="C932" s="87"/>
      <c r="D932" s="87"/>
      <c r="E932" s="87"/>
      <c r="F932" s="106"/>
      <c r="G932" s="107"/>
      <c r="H932" s="143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  <c r="AA932" s="87"/>
      <c r="AB932" s="87"/>
    </row>
    <row r="933" spans="1:28" s="96" customFormat="1" x14ac:dyDescent="0.25">
      <c r="A933" s="87"/>
      <c r="B933" s="87"/>
      <c r="C933" s="87"/>
      <c r="D933" s="87"/>
      <c r="E933" s="87"/>
      <c r="F933" s="106"/>
      <c r="G933" s="107"/>
      <c r="H933" s="143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  <c r="AA933" s="87"/>
      <c r="AB933" s="87"/>
    </row>
    <row r="934" spans="1:28" s="96" customFormat="1" x14ac:dyDescent="0.25">
      <c r="A934" s="87"/>
      <c r="B934" s="87"/>
      <c r="C934" s="87"/>
      <c r="D934" s="87"/>
      <c r="E934" s="87"/>
      <c r="F934" s="106"/>
      <c r="G934" s="107"/>
      <c r="H934" s="143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  <c r="AA934" s="87"/>
      <c r="AB934" s="87"/>
    </row>
    <row r="935" spans="1:28" s="96" customFormat="1" x14ac:dyDescent="0.25">
      <c r="A935" s="87"/>
      <c r="B935" s="87"/>
      <c r="C935" s="87"/>
      <c r="D935" s="87"/>
      <c r="E935" s="87"/>
      <c r="F935" s="106"/>
      <c r="G935" s="107"/>
      <c r="H935" s="143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  <c r="AA935" s="87"/>
      <c r="AB935" s="87"/>
    </row>
    <row r="936" spans="1:28" s="96" customFormat="1" x14ac:dyDescent="0.25">
      <c r="A936" s="87"/>
      <c r="B936" s="87"/>
      <c r="C936" s="87"/>
      <c r="D936" s="87"/>
      <c r="E936" s="87"/>
      <c r="F936" s="106"/>
      <c r="G936" s="107"/>
      <c r="H936" s="143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  <c r="AA936" s="87"/>
      <c r="AB936" s="87"/>
    </row>
    <row r="937" spans="1:28" s="96" customFormat="1" x14ac:dyDescent="0.25">
      <c r="A937" s="87"/>
      <c r="B937" s="87"/>
      <c r="C937" s="87"/>
      <c r="D937" s="87"/>
      <c r="E937" s="87"/>
      <c r="F937" s="106"/>
      <c r="G937" s="107"/>
      <c r="H937" s="143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  <c r="AA937" s="87"/>
      <c r="AB937" s="87"/>
    </row>
    <row r="938" spans="1:28" s="96" customFormat="1" x14ac:dyDescent="0.25">
      <c r="A938" s="87"/>
      <c r="B938" s="87"/>
      <c r="C938" s="87"/>
      <c r="D938" s="87"/>
      <c r="E938" s="87"/>
      <c r="F938" s="106"/>
      <c r="G938" s="107"/>
      <c r="H938" s="143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  <c r="AA938" s="87"/>
      <c r="AB938" s="87"/>
    </row>
    <row r="939" spans="1:28" s="96" customFormat="1" x14ac:dyDescent="0.25">
      <c r="A939" s="87"/>
      <c r="B939" s="87"/>
      <c r="C939" s="87"/>
      <c r="D939" s="87"/>
      <c r="E939" s="87"/>
      <c r="F939" s="106"/>
      <c r="G939" s="107"/>
      <c r="H939" s="143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  <c r="AA939" s="87"/>
      <c r="AB939" s="87"/>
    </row>
    <row r="940" spans="1:28" s="96" customFormat="1" x14ac:dyDescent="0.25">
      <c r="A940" s="87"/>
      <c r="B940" s="87"/>
      <c r="C940" s="87"/>
      <c r="D940" s="87"/>
      <c r="E940" s="87"/>
      <c r="F940" s="106"/>
      <c r="G940" s="107"/>
      <c r="H940" s="143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  <c r="AA940" s="87"/>
      <c r="AB940" s="87"/>
    </row>
    <row r="941" spans="1:28" s="96" customFormat="1" x14ac:dyDescent="0.25">
      <c r="A941" s="87"/>
      <c r="B941" s="87"/>
      <c r="C941" s="87"/>
      <c r="D941" s="87"/>
      <c r="E941" s="87"/>
      <c r="F941" s="106"/>
      <c r="G941" s="107"/>
      <c r="H941" s="143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  <c r="AA941" s="87"/>
      <c r="AB941" s="87"/>
    </row>
    <row r="942" spans="1:28" s="96" customFormat="1" x14ac:dyDescent="0.25">
      <c r="A942" s="87"/>
      <c r="B942" s="87"/>
      <c r="C942" s="87"/>
      <c r="D942" s="87"/>
      <c r="E942" s="87"/>
      <c r="F942" s="106"/>
      <c r="G942" s="107"/>
      <c r="H942" s="143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  <c r="AA942" s="87"/>
      <c r="AB942" s="87"/>
    </row>
    <row r="943" spans="1:28" s="96" customFormat="1" x14ac:dyDescent="0.25">
      <c r="A943" s="87"/>
      <c r="B943" s="87"/>
      <c r="C943" s="87"/>
      <c r="D943" s="87"/>
      <c r="E943" s="87"/>
      <c r="F943" s="106"/>
      <c r="G943" s="107"/>
      <c r="H943" s="143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  <c r="AA943" s="87"/>
      <c r="AB943" s="87"/>
    </row>
    <row r="944" spans="1:28" s="96" customFormat="1" x14ac:dyDescent="0.25">
      <c r="A944" s="87"/>
      <c r="B944" s="87"/>
      <c r="C944" s="87"/>
      <c r="D944" s="87"/>
      <c r="E944" s="87"/>
      <c r="F944" s="106"/>
      <c r="G944" s="107"/>
      <c r="H944" s="143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  <c r="AA944" s="87"/>
      <c r="AB944" s="87"/>
    </row>
    <row r="945" spans="1:28" s="96" customFormat="1" x14ac:dyDescent="0.25">
      <c r="A945" s="87"/>
      <c r="B945" s="87"/>
      <c r="C945" s="87"/>
      <c r="D945" s="87"/>
      <c r="E945" s="87"/>
      <c r="F945" s="106"/>
      <c r="G945" s="107"/>
      <c r="H945" s="143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  <c r="AA945" s="87"/>
      <c r="AB945" s="87"/>
    </row>
    <row r="946" spans="1:28" s="96" customFormat="1" x14ac:dyDescent="0.25">
      <c r="A946" s="87"/>
      <c r="B946" s="87"/>
      <c r="C946" s="87"/>
      <c r="D946" s="87"/>
      <c r="E946" s="87"/>
      <c r="F946" s="106"/>
      <c r="G946" s="107"/>
      <c r="H946" s="143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  <c r="AA946" s="87"/>
      <c r="AB946" s="87"/>
    </row>
    <row r="947" spans="1:28" s="96" customFormat="1" x14ac:dyDescent="0.25">
      <c r="A947" s="87"/>
      <c r="B947" s="87"/>
      <c r="C947" s="87"/>
      <c r="D947" s="87"/>
      <c r="E947" s="87"/>
      <c r="F947" s="106"/>
      <c r="G947" s="107"/>
      <c r="H947" s="143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  <c r="AA947" s="87"/>
      <c r="AB947" s="87"/>
    </row>
    <row r="948" spans="1:28" s="96" customFormat="1" x14ac:dyDescent="0.25">
      <c r="A948" s="87"/>
      <c r="B948" s="87"/>
      <c r="C948" s="87"/>
      <c r="D948" s="87"/>
      <c r="E948" s="87"/>
      <c r="F948" s="106"/>
      <c r="G948" s="107"/>
      <c r="H948" s="143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  <c r="AA948" s="87"/>
      <c r="AB948" s="87"/>
    </row>
    <row r="949" spans="1:28" s="96" customFormat="1" x14ac:dyDescent="0.25">
      <c r="A949" s="87"/>
      <c r="B949" s="87"/>
      <c r="C949" s="87"/>
      <c r="D949" s="87"/>
      <c r="E949" s="87"/>
      <c r="F949" s="106"/>
      <c r="G949" s="107"/>
      <c r="H949" s="143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  <c r="AA949" s="87"/>
      <c r="AB949" s="87"/>
    </row>
    <row r="950" spans="1:28" s="96" customFormat="1" x14ac:dyDescent="0.25">
      <c r="A950" s="87"/>
      <c r="B950" s="87"/>
      <c r="C950" s="87"/>
      <c r="D950" s="87"/>
      <c r="E950" s="87"/>
      <c r="F950" s="106"/>
      <c r="G950" s="107"/>
      <c r="H950" s="143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  <c r="AA950" s="87"/>
      <c r="AB950" s="87"/>
    </row>
    <row r="951" spans="1:28" s="96" customFormat="1" x14ac:dyDescent="0.25">
      <c r="A951" s="87"/>
      <c r="B951" s="87"/>
      <c r="C951" s="87"/>
      <c r="D951" s="87"/>
      <c r="E951" s="87"/>
      <c r="F951" s="106"/>
      <c r="G951" s="107"/>
      <c r="H951" s="143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  <c r="AA951" s="87"/>
      <c r="AB951" s="87"/>
    </row>
    <row r="952" spans="1:28" s="96" customFormat="1" x14ac:dyDescent="0.25">
      <c r="A952" s="87"/>
      <c r="B952" s="87"/>
      <c r="C952" s="87"/>
      <c r="D952" s="87"/>
      <c r="E952" s="87"/>
      <c r="F952" s="106"/>
      <c r="G952" s="107"/>
      <c r="H952" s="143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  <c r="AA952" s="87"/>
      <c r="AB952" s="87"/>
    </row>
    <row r="953" spans="1:28" s="96" customFormat="1" x14ac:dyDescent="0.25">
      <c r="A953" s="87"/>
      <c r="B953" s="87"/>
      <c r="C953" s="87"/>
      <c r="D953" s="87"/>
      <c r="E953" s="87"/>
      <c r="F953" s="106"/>
      <c r="G953" s="107"/>
      <c r="H953" s="143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  <c r="AA953" s="87"/>
      <c r="AB953" s="87"/>
    </row>
    <row r="954" spans="1:28" s="96" customFormat="1" x14ac:dyDescent="0.25">
      <c r="A954" s="87"/>
      <c r="B954" s="87"/>
      <c r="C954" s="87"/>
      <c r="D954" s="87"/>
      <c r="E954" s="87"/>
      <c r="F954" s="106"/>
      <c r="G954" s="107"/>
      <c r="H954" s="143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  <c r="AA954" s="87"/>
      <c r="AB954" s="87"/>
    </row>
    <row r="955" spans="1:28" s="96" customFormat="1" x14ac:dyDescent="0.25">
      <c r="A955" s="87"/>
      <c r="B955" s="87"/>
      <c r="C955" s="87"/>
      <c r="D955" s="87"/>
      <c r="E955" s="87"/>
      <c r="F955" s="106"/>
      <c r="G955" s="107"/>
      <c r="H955" s="143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  <c r="AA955" s="87"/>
      <c r="AB955" s="87"/>
    </row>
    <row r="956" spans="1:28" s="96" customFormat="1" x14ac:dyDescent="0.25">
      <c r="A956" s="87"/>
      <c r="B956" s="87"/>
      <c r="C956" s="87"/>
      <c r="D956" s="87"/>
      <c r="E956" s="87"/>
      <c r="F956" s="106"/>
      <c r="G956" s="107"/>
      <c r="H956" s="143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  <c r="AA956" s="87"/>
      <c r="AB956" s="87"/>
    </row>
    <row r="957" spans="1:28" s="96" customFormat="1" x14ac:dyDescent="0.25">
      <c r="A957" s="87"/>
      <c r="B957" s="87"/>
      <c r="C957" s="87"/>
      <c r="D957" s="87"/>
      <c r="E957" s="87"/>
      <c r="F957" s="106"/>
      <c r="G957" s="107"/>
      <c r="H957" s="143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  <c r="AA957" s="87"/>
      <c r="AB957" s="87"/>
    </row>
    <row r="958" spans="1:28" s="96" customFormat="1" x14ac:dyDescent="0.25">
      <c r="A958" s="87"/>
      <c r="B958" s="87"/>
      <c r="C958" s="87"/>
      <c r="D958" s="87"/>
      <c r="E958" s="87"/>
      <c r="F958" s="106"/>
      <c r="G958" s="107"/>
      <c r="H958" s="143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  <c r="AA958" s="87"/>
      <c r="AB958" s="87"/>
    </row>
    <row r="959" spans="1:28" s="96" customFormat="1" x14ac:dyDescent="0.25">
      <c r="A959" s="87"/>
      <c r="B959" s="87"/>
      <c r="C959" s="87"/>
      <c r="D959" s="87"/>
      <c r="E959" s="87"/>
      <c r="F959" s="106"/>
      <c r="G959" s="107"/>
      <c r="H959" s="143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  <c r="AA959" s="87"/>
      <c r="AB959" s="87"/>
    </row>
    <row r="960" spans="1:28" s="96" customFormat="1" x14ac:dyDescent="0.25">
      <c r="A960" s="87"/>
      <c r="B960" s="87"/>
      <c r="C960" s="87"/>
      <c r="D960" s="87"/>
      <c r="E960" s="87"/>
      <c r="F960" s="106"/>
      <c r="G960" s="107"/>
      <c r="H960" s="143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  <c r="AA960" s="87"/>
      <c r="AB960" s="87"/>
    </row>
    <row r="961" spans="1:28" s="96" customFormat="1" x14ac:dyDescent="0.25">
      <c r="A961" s="87"/>
      <c r="B961" s="87"/>
      <c r="C961" s="87"/>
      <c r="D961" s="87"/>
      <c r="E961" s="87"/>
      <c r="F961" s="106"/>
      <c r="G961" s="107"/>
      <c r="H961" s="143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  <c r="AA961" s="87"/>
      <c r="AB961" s="87"/>
    </row>
    <row r="962" spans="1:28" s="96" customFormat="1" x14ac:dyDescent="0.25">
      <c r="A962" s="87"/>
      <c r="B962" s="87"/>
      <c r="C962" s="87"/>
      <c r="D962" s="87"/>
      <c r="E962" s="87"/>
      <c r="F962" s="106"/>
      <c r="G962" s="107"/>
      <c r="H962" s="143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  <c r="AA962" s="87"/>
      <c r="AB962" s="87"/>
    </row>
    <row r="963" spans="1:28" s="96" customFormat="1" x14ac:dyDescent="0.25">
      <c r="A963" s="87"/>
      <c r="B963" s="87"/>
      <c r="C963" s="87"/>
      <c r="D963" s="87"/>
      <c r="E963" s="87"/>
      <c r="F963" s="106"/>
      <c r="G963" s="107"/>
      <c r="H963" s="143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  <c r="AA963" s="87"/>
      <c r="AB963" s="87"/>
    </row>
    <row r="964" spans="1:28" s="96" customFormat="1" x14ac:dyDescent="0.25">
      <c r="A964" s="87"/>
      <c r="B964" s="87"/>
      <c r="C964" s="87"/>
      <c r="D964" s="87"/>
      <c r="E964" s="87"/>
      <c r="F964" s="106"/>
      <c r="G964" s="107"/>
      <c r="H964" s="143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  <c r="AA964" s="87"/>
      <c r="AB964" s="87"/>
    </row>
    <row r="965" spans="1:28" s="96" customFormat="1" x14ac:dyDescent="0.25">
      <c r="A965" s="87"/>
      <c r="B965" s="87"/>
      <c r="C965" s="87"/>
      <c r="D965" s="87"/>
      <c r="E965" s="87"/>
      <c r="F965" s="106"/>
      <c r="G965" s="107"/>
      <c r="H965" s="143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  <c r="AA965" s="87"/>
      <c r="AB965" s="87"/>
    </row>
    <row r="966" spans="1:28" s="96" customFormat="1" x14ac:dyDescent="0.25">
      <c r="A966" s="87"/>
      <c r="B966" s="87"/>
      <c r="C966" s="87"/>
      <c r="D966" s="87"/>
      <c r="E966" s="87"/>
      <c r="F966" s="106"/>
      <c r="G966" s="107"/>
      <c r="H966" s="143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  <c r="AA966" s="87"/>
      <c r="AB966" s="87"/>
    </row>
    <row r="967" spans="1:28" s="96" customFormat="1" x14ac:dyDescent="0.25">
      <c r="A967" s="87"/>
      <c r="B967" s="87"/>
      <c r="C967" s="87"/>
      <c r="D967" s="87"/>
      <c r="E967" s="87"/>
      <c r="F967" s="106"/>
      <c r="G967" s="107"/>
      <c r="H967" s="143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  <c r="AA967" s="87"/>
      <c r="AB967" s="87"/>
    </row>
    <row r="968" spans="1:28" s="96" customFormat="1" x14ac:dyDescent="0.25">
      <c r="A968" s="87"/>
      <c r="B968" s="87"/>
      <c r="C968" s="87"/>
      <c r="D968" s="87"/>
      <c r="E968" s="87"/>
      <c r="F968" s="106"/>
      <c r="G968" s="107"/>
      <c r="H968" s="143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  <c r="AA968" s="87"/>
      <c r="AB968" s="87"/>
    </row>
    <row r="969" spans="1:28" s="96" customFormat="1" x14ac:dyDescent="0.25">
      <c r="A969" s="87"/>
      <c r="B969" s="87"/>
      <c r="C969" s="87"/>
      <c r="D969" s="87"/>
      <c r="E969" s="87"/>
      <c r="F969" s="106"/>
      <c r="G969" s="107"/>
      <c r="H969" s="143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  <c r="AA969" s="87"/>
      <c r="AB969" s="87"/>
    </row>
    <row r="970" spans="1:28" s="96" customFormat="1" x14ac:dyDescent="0.25">
      <c r="A970" s="87"/>
      <c r="B970" s="146"/>
      <c r="C970" s="87"/>
      <c r="D970" s="87"/>
      <c r="E970" s="87"/>
      <c r="F970" s="106"/>
      <c r="G970" s="107"/>
      <c r="H970" s="143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  <c r="AA970" s="87"/>
      <c r="AB970" s="87"/>
    </row>
    <row r="971" spans="1:28" x14ac:dyDescent="0.25">
      <c r="A971" s="87"/>
      <c r="B971" s="147"/>
      <c r="C971" s="87"/>
      <c r="D971" s="87"/>
      <c r="E971" s="87"/>
      <c r="F971" s="106"/>
      <c r="G971" s="148"/>
      <c r="H971" s="149"/>
      <c r="I971" s="87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  <c r="AA971" s="88"/>
      <c r="AB971" s="88"/>
    </row>
    <row r="972" spans="1:28" x14ac:dyDescent="0.25">
      <c r="A972" s="87"/>
      <c r="B972" s="147"/>
      <c r="C972" s="87"/>
      <c r="D972" s="87"/>
      <c r="E972" s="87"/>
      <c r="F972" s="106"/>
      <c r="G972" s="148"/>
      <c r="H972" s="149"/>
      <c r="I972" s="87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  <c r="AA972" s="88"/>
      <c r="AB972" s="88"/>
    </row>
    <row r="973" spans="1:28" x14ac:dyDescent="0.25">
      <c r="A973" s="87"/>
      <c r="B973" s="147"/>
      <c r="C973" s="87"/>
      <c r="D973" s="87"/>
      <c r="E973" s="87"/>
      <c r="F973" s="106"/>
      <c r="G973" s="148"/>
      <c r="H973" s="149"/>
      <c r="I973" s="87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  <c r="AA973" s="88"/>
      <c r="AB973" s="88"/>
    </row>
    <row r="974" spans="1:28" x14ac:dyDescent="0.25">
      <c r="A974" s="87"/>
      <c r="B974" s="147"/>
      <c r="C974" s="87"/>
      <c r="D974" s="87"/>
      <c r="E974" s="87"/>
      <c r="F974" s="106"/>
      <c r="G974" s="148"/>
      <c r="H974" s="149"/>
      <c r="I974" s="87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  <c r="AA974" s="88"/>
      <c r="AB974" s="88"/>
    </row>
    <row r="975" spans="1:28" x14ac:dyDescent="0.25">
      <c r="A975" s="87"/>
      <c r="B975" s="147"/>
      <c r="C975" s="87"/>
      <c r="D975" s="87"/>
      <c r="E975" s="87"/>
      <c r="F975" s="106"/>
      <c r="G975" s="148"/>
      <c r="H975" s="149"/>
      <c r="I975" s="87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  <c r="AA975" s="88"/>
      <c r="AB975" s="88"/>
    </row>
    <row r="976" spans="1:28" x14ac:dyDescent="0.25">
      <c r="A976" s="87"/>
      <c r="B976" s="147"/>
      <c r="C976" s="87"/>
      <c r="D976" s="87"/>
      <c r="E976" s="87"/>
      <c r="F976" s="106"/>
      <c r="G976" s="148"/>
      <c r="H976" s="149"/>
      <c r="I976" s="87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  <c r="AA976" s="88"/>
      <c r="AB976" s="88"/>
    </row>
    <row r="977" spans="1:28" x14ac:dyDescent="0.25">
      <c r="A977" s="87"/>
      <c r="B977" s="147"/>
      <c r="C977" s="87"/>
      <c r="D977" s="87"/>
      <c r="E977" s="87"/>
      <c r="F977" s="106"/>
      <c r="G977" s="148"/>
      <c r="H977" s="149"/>
      <c r="I977" s="87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  <c r="AA977" s="88"/>
      <c r="AB977" s="88"/>
    </row>
    <row r="978" spans="1:28" x14ac:dyDescent="0.25">
      <c r="A978" s="87"/>
      <c r="B978" s="147"/>
      <c r="C978" s="87"/>
      <c r="D978" s="87"/>
      <c r="E978" s="87"/>
      <c r="F978" s="106"/>
      <c r="G978" s="148"/>
      <c r="H978" s="149"/>
      <c r="I978" s="87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  <c r="AA978" s="88"/>
      <c r="AB978" s="88"/>
    </row>
    <row r="979" spans="1:28" x14ac:dyDescent="0.25">
      <c r="A979" s="87"/>
      <c r="B979" s="147"/>
      <c r="C979" s="87"/>
      <c r="D979" s="87"/>
      <c r="E979" s="87"/>
      <c r="F979" s="106"/>
      <c r="G979" s="148"/>
      <c r="H979" s="149"/>
      <c r="I979" s="87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  <c r="AA979" s="88"/>
      <c r="AB979" s="88"/>
    </row>
    <row r="980" spans="1:28" x14ac:dyDescent="0.25">
      <c r="A980" s="87"/>
      <c r="B980" s="147"/>
      <c r="C980" s="87"/>
      <c r="D980" s="87"/>
      <c r="E980" s="87"/>
      <c r="F980" s="106"/>
      <c r="G980" s="148"/>
      <c r="H980" s="149"/>
      <c r="I980" s="87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  <c r="AA980" s="88"/>
      <c r="AB980" s="88"/>
    </row>
    <row r="981" spans="1:28" x14ac:dyDescent="0.25">
      <c r="A981" s="87"/>
      <c r="B981" s="147"/>
      <c r="C981" s="87"/>
      <c r="D981" s="87"/>
      <c r="E981" s="87"/>
      <c r="F981" s="106"/>
      <c r="G981" s="148"/>
      <c r="H981" s="149"/>
      <c r="I981" s="87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  <c r="AA981" s="88"/>
      <c r="AB981" s="88"/>
    </row>
    <row r="982" spans="1:28" x14ac:dyDescent="0.25">
      <c r="A982" s="87"/>
      <c r="B982" s="147"/>
      <c r="C982" s="87"/>
      <c r="D982" s="87"/>
      <c r="E982" s="87"/>
      <c r="F982" s="106"/>
      <c r="G982" s="148"/>
      <c r="H982" s="149"/>
      <c r="I982" s="87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  <c r="AA982" s="88"/>
      <c r="AB982" s="88"/>
    </row>
    <row r="983" spans="1:28" x14ac:dyDescent="0.25">
      <c r="A983" s="87"/>
      <c r="B983" s="147"/>
      <c r="C983" s="87"/>
      <c r="D983" s="87"/>
      <c r="E983" s="87"/>
      <c r="F983" s="106"/>
      <c r="G983" s="148"/>
      <c r="H983" s="149"/>
      <c r="I983" s="87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  <c r="AA983" s="88"/>
      <c r="AB983" s="88"/>
    </row>
    <row r="984" spans="1:28" x14ac:dyDescent="0.25">
      <c r="A984" s="87"/>
      <c r="B984" s="147"/>
      <c r="C984" s="87"/>
      <c r="D984" s="87"/>
      <c r="E984" s="87"/>
      <c r="F984" s="106"/>
      <c r="G984" s="148"/>
      <c r="H984" s="149"/>
      <c r="I984" s="87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  <c r="AA984" s="88"/>
      <c r="AB984" s="88"/>
    </row>
    <row r="985" spans="1:28" x14ac:dyDescent="0.25">
      <c r="A985" s="87"/>
      <c r="B985" s="147"/>
      <c r="C985" s="87"/>
      <c r="D985" s="87"/>
      <c r="E985" s="87"/>
      <c r="F985" s="106"/>
      <c r="G985" s="148"/>
      <c r="H985" s="149"/>
      <c r="I985" s="87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  <c r="AA985" s="88"/>
      <c r="AB985" s="88"/>
    </row>
    <row r="986" spans="1:28" x14ac:dyDescent="0.25">
      <c r="A986" s="87"/>
      <c r="B986" s="147"/>
      <c r="C986" s="87"/>
      <c r="D986" s="87"/>
      <c r="E986" s="87"/>
      <c r="F986" s="106"/>
      <c r="G986" s="148"/>
      <c r="H986" s="149"/>
      <c r="I986" s="87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  <c r="AA986" s="88"/>
      <c r="AB986" s="88"/>
    </row>
    <row r="987" spans="1:28" x14ac:dyDescent="0.25">
      <c r="A987" s="87"/>
      <c r="B987" s="147"/>
      <c r="C987" s="87"/>
      <c r="D987" s="87"/>
      <c r="E987" s="87"/>
      <c r="F987" s="106"/>
      <c r="G987" s="148"/>
      <c r="H987" s="149"/>
      <c r="I987" s="87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  <c r="AA987" s="88"/>
      <c r="AB987" s="88"/>
    </row>
    <row r="988" spans="1:28" x14ac:dyDescent="0.25">
      <c r="A988" s="87"/>
      <c r="B988" s="147"/>
      <c r="C988" s="87"/>
      <c r="D988" s="87"/>
      <c r="E988" s="87"/>
      <c r="F988" s="106"/>
      <c r="G988" s="148"/>
      <c r="H988" s="149"/>
      <c r="I988" s="87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  <c r="AA988" s="88"/>
      <c r="AB988" s="88"/>
    </row>
    <row r="989" spans="1:28" x14ac:dyDescent="0.25">
      <c r="A989" s="87"/>
      <c r="B989" s="147"/>
      <c r="C989" s="87"/>
      <c r="D989" s="87"/>
      <c r="E989" s="87"/>
      <c r="F989" s="106"/>
      <c r="G989" s="148"/>
      <c r="H989" s="149"/>
      <c r="I989" s="87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  <c r="AA989" s="88"/>
      <c r="AB989" s="88"/>
    </row>
    <row r="990" spans="1:28" x14ac:dyDescent="0.25">
      <c r="A990" s="87"/>
      <c r="B990" s="147"/>
      <c r="C990" s="87"/>
      <c r="D990" s="87"/>
      <c r="E990" s="87"/>
      <c r="F990" s="106"/>
      <c r="G990" s="148"/>
      <c r="H990" s="149"/>
      <c r="I990" s="87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  <c r="AA990" s="88"/>
      <c r="AB990" s="88"/>
    </row>
    <row r="991" spans="1:28" x14ac:dyDescent="0.25">
      <c r="A991" s="87"/>
      <c r="B991" s="147"/>
      <c r="C991" s="87"/>
      <c r="D991" s="87"/>
      <c r="E991" s="87"/>
      <c r="F991" s="106"/>
      <c r="G991" s="148"/>
      <c r="H991" s="149"/>
      <c r="I991" s="87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8"/>
      <c r="U991" s="88"/>
      <c r="V991" s="88"/>
      <c r="W991" s="88"/>
      <c r="X991" s="88"/>
      <c r="Y991" s="88"/>
      <c r="Z991" s="88"/>
      <c r="AA991" s="88"/>
      <c r="AB991" s="88"/>
    </row>
    <row r="992" spans="1:28" x14ac:dyDescent="0.25">
      <c r="A992" s="87"/>
      <c r="B992" s="147"/>
      <c r="C992" s="87"/>
      <c r="D992" s="87"/>
      <c r="E992" s="87"/>
      <c r="F992" s="106"/>
      <c r="G992" s="148"/>
      <c r="H992" s="149"/>
      <c r="I992" s="87"/>
      <c r="J992" s="88"/>
      <c r="K992" s="88"/>
      <c r="L992" s="88"/>
      <c r="M992" s="88"/>
      <c r="N992" s="88"/>
      <c r="O992" s="88"/>
      <c r="P992" s="88"/>
      <c r="Q992" s="88"/>
      <c r="R992" s="88"/>
      <c r="S992" s="88"/>
      <c r="T992" s="88"/>
      <c r="U992" s="88"/>
      <c r="V992" s="88"/>
      <c r="W992" s="88"/>
      <c r="X992" s="88"/>
      <c r="Y992" s="88"/>
      <c r="Z992" s="88"/>
      <c r="AA992" s="88"/>
      <c r="AB992" s="88"/>
    </row>
    <row r="993" spans="1:28" x14ac:dyDescent="0.25">
      <c r="A993" s="87"/>
      <c r="B993" s="147"/>
      <c r="C993" s="87"/>
      <c r="D993" s="87"/>
      <c r="E993" s="87"/>
      <c r="F993" s="106"/>
      <c r="G993" s="148"/>
      <c r="H993" s="149"/>
      <c r="I993" s="87"/>
      <c r="J993" s="88"/>
      <c r="K993" s="88"/>
      <c r="L993" s="88"/>
      <c r="M993" s="88"/>
      <c r="N993" s="88"/>
      <c r="O993" s="88"/>
      <c r="P993" s="88"/>
      <c r="Q993" s="88"/>
      <c r="R993" s="88"/>
      <c r="S993" s="88"/>
      <c r="T993" s="88"/>
      <c r="U993" s="88"/>
      <c r="V993" s="88"/>
      <c r="W993" s="88"/>
      <c r="X993" s="88"/>
      <c r="Y993" s="88"/>
      <c r="Z993" s="88"/>
      <c r="AA993" s="88"/>
      <c r="AB993" s="88"/>
    </row>
    <row r="994" spans="1:28" x14ac:dyDescent="0.25">
      <c r="A994" s="87"/>
      <c r="B994" s="147"/>
      <c r="C994" s="87"/>
      <c r="D994" s="87"/>
      <c r="E994" s="87"/>
      <c r="F994" s="106"/>
      <c r="G994" s="148"/>
      <c r="H994" s="149"/>
      <c r="I994" s="87"/>
      <c r="J994" s="88"/>
      <c r="K994" s="88"/>
      <c r="L994" s="88"/>
      <c r="M994" s="88"/>
      <c r="N994" s="88"/>
      <c r="O994" s="88"/>
      <c r="P994" s="88"/>
      <c r="Q994" s="88"/>
      <c r="R994" s="88"/>
      <c r="S994" s="88"/>
      <c r="T994" s="88"/>
      <c r="U994" s="88"/>
      <c r="V994" s="88"/>
      <c r="W994" s="88"/>
      <c r="X994" s="88"/>
      <c r="Y994" s="88"/>
      <c r="Z994" s="88"/>
      <c r="AA994" s="88"/>
      <c r="AB994" s="88"/>
    </row>
    <row r="995" spans="1:28" x14ac:dyDescent="0.25">
      <c r="A995" s="87"/>
      <c r="B995" s="147"/>
      <c r="C995" s="87"/>
      <c r="D995" s="87"/>
      <c r="E995" s="87"/>
      <c r="F995" s="106"/>
      <c r="G995" s="148"/>
      <c r="H995" s="149"/>
      <c r="I995" s="87"/>
      <c r="J995" s="88"/>
      <c r="K995" s="88"/>
      <c r="L995" s="88"/>
      <c r="M995" s="88"/>
      <c r="N995" s="88"/>
      <c r="O995" s="88"/>
      <c r="P995" s="88"/>
      <c r="Q995" s="88"/>
      <c r="R995" s="88"/>
      <c r="S995" s="88"/>
      <c r="T995" s="88"/>
      <c r="U995" s="88"/>
      <c r="V995" s="88"/>
      <c r="W995" s="88"/>
      <c r="X995" s="88"/>
      <c r="Y995" s="88"/>
      <c r="Z995" s="88"/>
      <c r="AA995" s="88"/>
      <c r="AB995" s="88"/>
    </row>
    <row r="996" spans="1:28" x14ac:dyDescent="0.25">
      <c r="A996" s="87"/>
      <c r="B996" s="147"/>
      <c r="C996" s="87"/>
      <c r="D996" s="87"/>
      <c r="E996" s="87"/>
      <c r="F996" s="106"/>
      <c r="G996" s="148"/>
      <c r="H996" s="149"/>
      <c r="I996" s="87"/>
      <c r="J996" s="88"/>
      <c r="K996" s="88"/>
      <c r="L996" s="88"/>
      <c r="M996" s="88"/>
      <c r="N996" s="88"/>
      <c r="O996" s="88"/>
      <c r="P996" s="88"/>
      <c r="Q996" s="88"/>
      <c r="R996" s="88"/>
      <c r="S996" s="88"/>
      <c r="T996" s="88"/>
      <c r="U996" s="88"/>
      <c r="V996" s="88"/>
      <c r="W996" s="88"/>
      <c r="X996" s="88"/>
      <c r="Y996" s="88"/>
      <c r="Z996" s="88"/>
      <c r="AA996" s="88"/>
      <c r="AB996" s="88"/>
    </row>
    <row r="997" spans="1:28" x14ac:dyDescent="0.25">
      <c r="A997" s="87"/>
      <c r="B997" s="147"/>
      <c r="C997" s="87"/>
      <c r="D997" s="87"/>
      <c r="E997" s="87"/>
      <c r="F997" s="106"/>
      <c r="G997" s="148"/>
      <c r="H997" s="149"/>
      <c r="I997" s="87"/>
      <c r="J997" s="88"/>
      <c r="K997" s="88"/>
      <c r="L997" s="88"/>
      <c r="M997" s="88"/>
      <c r="N997" s="88"/>
      <c r="O997" s="88"/>
      <c r="P997" s="88"/>
      <c r="Q997" s="88"/>
      <c r="R997" s="88"/>
      <c r="S997" s="88"/>
      <c r="T997" s="88"/>
      <c r="U997" s="88"/>
      <c r="V997" s="88"/>
      <c r="W997" s="88"/>
      <c r="X997" s="88"/>
      <c r="Y997" s="88"/>
      <c r="Z997" s="88"/>
      <c r="AA997" s="88"/>
      <c r="AB997" s="88"/>
    </row>
    <row r="998" spans="1:28" x14ac:dyDescent="0.25">
      <c r="A998" s="87"/>
      <c r="B998" s="147"/>
      <c r="C998" s="87"/>
      <c r="D998" s="87"/>
      <c r="E998" s="87"/>
      <c r="F998" s="106"/>
      <c r="G998" s="148"/>
      <c r="H998" s="149"/>
      <c r="I998" s="87"/>
      <c r="J998" s="88"/>
      <c r="K998" s="88"/>
      <c r="L998" s="88"/>
      <c r="M998" s="88"/>
      <c r="N998" s="88"/>
      <c r="O998" s="88"/>
      <c r="P998" s="88"/>
      <c r="Q998" s="88"/>
      <c r="R998" s="88"/>
      <c r="S998" s="88"/>
      <c r="T998" s="88"/>
      <c r="U998" s="88"/>
      <c r="V998" s="88"/>
      <c r="W998" s="88"/>
      <c r="X998" s="88"/>
      <c r="Y998" s="88"/>
      <c r="Z998" s="88"/>
      <c r="AA998" s="88"/>
      <c r="AB998" s="88"/>
    </row>
    <row r="999" spans="1:28" x14ac:dyDescent="0.25">
      <c r="A999" s="87"/>
      <c r="B999" s="147"/>
      <c r="C999" s="87"/>
      <c r="D999" s="87"/>
      <c r="E999" s="87"/>
      <c r="F999" s="106"/>
      <c r="G999" s="148"/>
      <c r="H999" s="149"/>
      <c r="I999" s="87"/>
      <c r="J999" s="88"/>
      <c r="K999" s="88"/>
      <c r="L999" s="88"/>
      <c r="M999" s="88"/>
      <c r="N999" s="88"/>
      <c r="O999" s="88"/>
      <c r="P999" s="88"/>
      <c r="Q999" s="88"/>
      <c r="R999" s="88"/>
      <c r="S999" s="88"/>
      <c r="T999" s="88"/>
      <c r="U999" s="88"/>
      <c r="V999" s="88"/>
      <c r="W999" s="88"/>
      <c r="X999" s="88"/>
      <c r="Y999" s="88"/>
      <c r="Z999" s="88"/>
      <c r="AA999" s="88"/>
      <c r="AB999" s="88"/>
    </row>
    <row r="1000" spans="1:28" x14ac:dyDescent="0.25">
      <c r="A1000" s="87"/>
      <c r="B1000" s="147"/>
      <c r="C1000" s="87"/>
      <c r="D1000" s="87"/>
      <c r="E1000" s="87"/>
      <c r="F1000" s="106"/>
      <c r="G1000" s="148"/>
      <c r="H1000" s="149"/>
      <c r="I1000" s="87"/>
      <c r="J1000" s="88"/>
      <c r="K1000" s="88"/>
      <c r="L1000" s="88"/>
      <c r="M1000" s="88"/>
      <c r="N1000" s="88"/>
      <c r="O1000" s="88"/>
      <c r="P1000" s="88"/>
      <c r="Q1000" s="88"/>
      <c r="R1000" s="88"/>
      <c r="S1000" s="88"/>
      <c r="T1000" s="88"/>
      <c r="U1000" s="88"/>
      <c r="V1000" s="88"/>
      <c r="W1000" s="88"/>
      <c r="X1000" s="88"/>
      <c r="Y1000" s="88"/>
      <c r="Z1000" s="88"/>
      <c r="AA1000" s="88"/>
      <c r="AB1000" s="88"/>
    </row>
    <row r="1001" spans="1:28" x14ac:dyDescent="0.25">
      <c r="A1001" s="87"/>
      <c r="B1001" s="147"/>
      <c r="C1001" s="87"/>
      <c r="D1001" s="87"/>
      <c r="E1001" s="87"/>
      <c r="F1001" s="106"/>
      <c r="G1001" s="148"/>
      <c r="H1001" s="149"/>
      <c r="I1001" s="87"/>
      <c r="J1001" s="88"/>
      <c r="K1001" s="88"/>
      <c r="L1001" s="88"/>
      <c r="M1001" s="88"/>
      <c r="N1001" s="88"/>
      <c r="O1001" s="88"/>
      <c r="P1001" s="88"/>
      <c r="Q1001" s="88"/>
      <c r="R1001" s="88"/>
      <c r="S1001" s="88"/>
      <c r="T1001" s="88"/>
      <c r="U1001" s="88"/>
      <c r="V1001" s="88"/>
      <c r="W1001" s="88"/>
      <c r="X1001" s="88"/>
      <c r="Y1001" s="88"/>
      <c r="Z1001" s="88"/>
      <c r="AA1001" s="88"/>
      <c r="AB1001" s="88"/>
    </row>
    <row r="1002" spans="1:28" x14ac:dyDescent="0.25">
      <c r="A1002" s="87"/>
      <c r="B1002" s="147"/>
      <c r="C1002" s="87"/>
      <c r="D1002" s="87"/>
      <c r="E1002" s="87"/>
      <c r="F1002" s="106"/>
      <c r="G1002" s="148"/>
      <c r="H1002" s="149"/>
      <c r="I1002" s="87"/>
      <c r="J1002" s="88"/>
      <c r="K1002" s="88"/>
      <c r="L1002" s="88"/>
      <c r="M1002" s="88"/>
      <c r="N1002" s="88"/>
      <c r="O1002" s="88"/>
      <c r="P1002" s="88"/>
      <c r="Q1002" s="88"/>
      <c r="R1002" s="88"/>
      <c r="S1002" s="88"/>
      <c r="T1002" s="88"/>
      <c r="U1002" s="88"/>
      <c r="V1002" s="88"/>
      <c r="W1002" s="88"/>
      <c r="X1002" s="88"/>
      <c r="Y1002" s="88"/>
      <c r="Z1002" s="88"/>
      <c r="AA1002" s="88"/>
      <c r="AB1002" s="88"/>
    </row>
    <row r="1003" spans="1:28" x14ac:dyDescent="0.25">
      <c r="A1003" s="87"/>
      <c r="B1003" s="147"/>
      <c r="C1003" s="87"/>
      <c r="D1003" s="87"/>
      <c r="E1003" s="87"/>
      <c r="F1003" s="106"/>
      <c r="G1003" s="148"/>
      <c r="H1003" s="149"/>
      <c r="I1003" s="87"/>
      <c r="J1003" s="88"/>
      <c r="K1003" s="88"/>
      <c r="L1003" s="88"/>
      <c r="M1003" s="88"/>
      <c r="N1003" s="88"/>
      <c r="O1003" s="88"/>
      <c r="P1003" s="88"/>
      <c r="Q1003" s="88"/>
      <c r="R1003" s="88"/>
      <c r="S1003" s="88"/>
      <c r="T1003" s="88"/>
      <c r="U1003" s="88"/>
      <c r="V1003" s="88"/>
      <c r="W1003" s="88"/>
      <c r="X1003" s="88"/>
      <c r="Y1003" s="88"/>
      <c r="Z1003" s="88"/>
      <c r="AA1003" s="88"/>
      <c r="AB1003" s="88"/>
    </row>
    <row r="1004" spans="1:28" x14ac:dyDescent="0.25">
      <c r="A1004" s="87"/>
      <c r="B1004" s="147"/>
      <c r="C1004" s="87"/>
      <c r="D1004" s="87"/>
      <c r="E1004" s="87"/>
      <c r="F1004" s="106"/>
      <c r="G1004" s="148"/>
      <c r="H1004" s="149"/>
      <c r="I1004" s="87"/>
      <c r="J1004" s="88"/>
      <c r="K1004" s="88"/>
      <c r="L1004" s="88"/>
      <c r="M1004" s="88"/>
      <c r="N1004" s="88"/>
      <c r="O1004" s="88"/>
      <c r="P1004" s="88"/>
      <c r="Q1004" s="88"/>
      <c r="R1004" s="88"/>
      <c r="S1004" s="88"/>
      <c r="T1004" s="88"/>
      <c r="U1004" s="88"/>
      <c r="V1004" s="88"/>
      <c r="W1004" s="88"/>
      <c r="X1004" s="88"/>
      <c r="Y1004" s="88"/>
      <c r="Z1004" s="88"/>
      <c r="AA1004" s="88"/>
      <c r="AB1004" s="88"/>
    </row>
    <row r="1005" spans="1:28" x14ac:dyDescent="0.25">
      <c r="A1005" s="87"/>
      <c r="B1005" s="147"/>
      <c r="C1005" s="87"/>
      <c r="D1005" s="87"/>
      <c r="E1005" s="87"/>
      <c r="F1005" s="106"/>
      <c r="G1005" s="148"/>
      <c r="H1005" s="149"/>
      <c r="I1005" s="87"/>
      <c r="J1005" s="88"/>
      <c r="K1005" s="88"/>
      <c r="L1005" s="88"/>
      <c r="M1005" s="88"/>
      <c r="N1005" s="88"/>
      <c r="O1005" s="88"/>
      <c r="P1005" s="88"/>
      <c r="Q1005" s="88"/>
      <c r="R1005" s="88"/>
      <c r="S1005" s="88"/>
      <c r="T1005" s="88"/>
      <c r="U1005" s="88"/>
      <c r="V1005" s="88"/>
      <c r="W1005" s="88"/>
      <c r="X1005" s="88"/>
      <c r="Y1005" s="88"/>
      <c r="Z1005" s="88"/>
      <c r="AA1005" s="88"/>
      <c r="AB1005" s="88"/>
    </row>
    <row r="1006" spans="1:28" x14ac:dyDescent="0.25">
      <c r="A1006" s="87"/>
      <c r="B1006" s="147"/>
      <c r="C1006" s="87"/>
      <c r="D1006" s="87"/>
      <c r="E1006" s="87"/>
      <c r="F1006" s="106"/>
      <c r="G1006" s="148"/>
      <c r="H1006" s="149"/>
      <c r="I1006" s="87"/>
      <c r="J1006" s="88"/>
      <c r="K1006" s="88"/>
      <c r="L1006" s="88"/>
      <c r="M1006" s="88"/>
      <c r="N1006" s="88"/>
      <c r="O1006" s="88"/>
      <c r="P1006" s="88"/>
      <c r="Q1006" s="88"/>
      <c r="R1006" s="88"/>
      <c r="S1006" s="88"/>
      <c r="T1006" s="88"/>
      <c r="U1006" s="88"/>
      <c r="V1006" s="88"/>
      <c r="W1006" s="88"/>
      <c r="X1006" s="88"/>
      <c r="Y1006" s="88"/>
      <c r="Z1006" s="88"/>
      <c r="AA1006" s="88"/>
      <c r="AB1006" s="88"/>
    </row>
    <row r="1007" spans="1:28" x14ac:dyDescent="0.25">
      <c r="A1007" s="87"/>
      <c r="B1007" s="147"/>
      <c r="C1007" s="87"/>
      <c r="D1007" s="87"/>
      <c r="E1007" s="87"/>
      <c r="F1007" s="106"/>
      <c r="G1007" s="148"/>
      <c r="H1007" s="149"/>
      <c r="I1007" s="87"/>
      <c r="J1007" s="88"/>
      <c r="K1007" s="88"/>
      <c r="L1007" s="88"/>
      <c r="M1007" s="88"/>
      <c r="N1007" s="88"/>
      <c r="O1007" s="88"/>
      <c r="P1007" s="88"/>
      <c r="Q1007" s="88"/>
      <c r="R1007" s="88"/>
      <c r="S1007" s="88"/>
      <c r="T1007" s="88"/>
      <c r="U1007" s="88"/>
      <c r="V1007" s="88"/>
      <c r="W1007" s="88"/>
      <c r="X1007" s="88"/>
      <c r="Y1007" s="88"/>
      <c r="Z1007" s="88"/>
      <c r="AA1007" s="88"/>
      <c r="AB1007" s="88"/>
    </row>
    <row r="1008" spans="1:28" x14ac:dyDescent="0.25">
      <c r="A1008" s="87"/>
      <c r="B1008" s="147"/>
      <c r="C1008" s="87"/>
      <c r="D1008" s="87"/>
      <c r="E1008" s="87"/>
      <c r="F1008" s="106"/>
      <c r="G1008" s="148"/>
      <c r="H1008" s="149"/>
      <c r="I1008" s="87"/>
      <c r="J1008" s="88"/>
      <c r="K1008" s="88"/>
      <c r="L1008" s="88"/>
      <c r="M1008" s="88"/>
      <c r="N1008" s="88"/>
      <c r="O1008" s="88"/>
      <c r="P1008" s="88"/>
      <c r="Q1008" s="88"/>
      <c r="R1008" s="88"/>
      <c r="S1008" s="88"/>
      <c r="T1008" s="88"/>
      <c r="U1008" s="88"/>
      <c r="V1008" s="88"/>
      <c r="W1008" s="88"/>
      <c r="X1008" s="88"/>
      <c r="Y1008" s="88"/>
      <c r="Z1008" s="88"/>
      <c r="AA1008" s="88"/>
      <c r="AB1008" s="88"/>
    </row>
    <row r="1009" spans="1:28" x14ac:dyDescent="0.25">
      <c r="A1009" s="87"/>
      <c r="B1009" s="147"/>
      <c r="C1009" s="87"/>
      <c r="D1009" s="87"/>
      <c r="E1009" s="87"/>
      <c r="F1009" s="106"/>
      <c r="G1009" s="148"/>
      <c r="H1009" s="149"/>
      <c r="I1009" s="87"/>
      <c r="J1009" s="88"/>
      <c r="K1009" s="88"/>
      <c r="L1009" s="88"/>
      <c r="M1009" s="88"/>
      <c r="N1009" s="88"/>
      <c r="O1009" s="88"/>
      <c r="P1009" s="88"/>
      <c r="Q1009" s="88"/>
      <c r="R1009" s="88"/>
      <c r="S1009" s="88"/>
      <c r="T1009" s="88"/>
      <c r="U1009" s="88"/>
      <c r="V1009" s="88"/>
      <c r="W1009" s="88"/>
      <c r="X1009" s="88"/>
      <c r="Y1009" s="88"/>
      <c r="Z1009" s="88"/>
      <c r="AA1009" s="88"/>
      <c r="AB1009" s="88"/>
    </row>
    <row r="1010" spans="1:28" x14ac:dyDescent="0.25">
      <c r="A1010" s="87"/>
      <c r="B1010" s="147"/>
      <c r="C1010" s="87"/>
      <c r="D1010" s="87"/>
      <c r="E1010" s="87"/>
      <c r="F1010" s="106"/>
      <c r="G1010" s="148"/>
      <c r="H1010" s="149"/>
      <c r="I1010" s="87"/>
      <c r="J1010" s="88"/>
      <c r="K1010" s="88"/>
      <c r="L1010" s="88"/>
      <c r="M1010" s="88"/>
      <c r="N1010" s="88"/>
      <c r="O1010" s="88"/>
      <c r="P1010" s="88"/>
      <c r="Q1010" s="88"/>
      <c r="R1010" s="88"/>
      <c r="S1010" s="88"/>
      <c r="T1010" s="88"/>
      <c r="U1010" s="88"/>
      <c r="V1010" s="88"/>
      <c r="W1010" s="88"/>
      <c r="X1010" s="88"/>
      <c r="Y1010" s="88"/>
      <c r="Z1010" s="88"/>
      <c r="AA1010" s="88"/>
      <c r="AB1010" s="88"/>
    </row>
    <row r="1011" spans="1:28" x14ac:dyDescent="0.25">
      <c r="A1011" s="87"/>
      <c r="B1011" s="147"/>
      <c r="C1011" s="87"/>
      <c r="D1011" s="87"/>
      <c r="E1011" s="87"/>
      <c r="F1011" s="106"/>
      <c r="G1011" s="148"/>
      <c r="H1011" s="149"/>
      <c r="I1011" s="87"/>
      <c r="J1011" s="88"/>
      <c r="K1011" s="88"/>
      <c r="L1011" s="88"/>
      <c r="M1011" s="88"/>
      <c r="N1011" s="88"/>
      <c r="O1011" s="88"/>
      <c r="P1011" s="88"/>
      <c r="Q1011" s="88"/>
      <c r="R1011" s="88"/>
      <c r="S1011" s="88"/>
      <c r="T1011" s="88"/>
      <c r="U1011" s="88"/>
      <c r="V1011" s="88"/>
      <c r="W1011" s="88"/>
      <c r="X1011" s="88"/>
      <c r="Y1011" s="88"/>
      <c r="Z1011" s="88"/>
      <c r="AA1011" s="88"/>
      <c r="AB1011" s="88"/>
    </row>
    <row r="1012" spans="1:28" x14ac:dyDescent="0.25">
      <c r="A1012" s="87"/>
      <c r="B1012" s="147"/>
      <c r="C1012" s="87"/>
      <c r="D1012" s="87"/>
      <c r="E1012" s="87"/>
      <c r="F1012" s="106"/>
      <c r="G1012" s="148"/>
      <c r="H1012" s="149"/>
      <c r="I1012" s="87"/>
      <c r="J1012" s="88"/>
      <c r="K1012" s="88"/>
      <c r="L1012" s="88"/>
      <c r="M1012" s="88"/>
      <c r="N1012" s="88"/>
      <c r="O1012" s="88"/>
      <c r="P1012" s="88"/>
      <c r="Q1012" s="88"/>
      <c r="R1012" s="88"/>
      <c r="S1012" s="88"/>
      <c r="T1012" s="88"/>
      <c r="U1012" s="88"/>
      <c r="V1012" s="88"/>
      <c r="W1012" s="88"/>
      <c r="X1012" s="88"/>
      <c r="Y1012" s="88"/>
      <c r="Z1012" s="88"/>
      <c r="AA1012" s="88"/>
      <c r="AB1012" s="88"/>
    </row>
    <row r="1013" spans="1:28" x14ac:dyDescent="0.25">
      <c r="A1013" s="87"/>
      <c r="B1013" s="147"/>
      <c r="C1013" s="87"/>
      <c r="D1013" s="87"/>
      <c r="E1013" s="87"/>
      <c r="F1013" s="106"/>
      <c r="G1013" s="148"/>
      <c r="H1013" s="149"/>
      <c r="I1013" s="87"/>
      <c r="J1013" s="88"/>
      <c r="K1013" s="88"/>
      <c r="L1013" s="88"/>
      <c r="M1013" s="88"/>
      <c r="N1013" s="88"/>
      <c r="O1013" s="88"/>
      <c r="P1013" s="88"/>
      <c r="Q1013" s="88"/>
      <c r="R1013" s="88"/>
      <c r="S1013" s="88"/>
      <c r="T1013" s="88"/>
      <c r="U1013" s="88"/>
      <c r="V1013" s="88"/>
      <c r="W1013" s="88"/>
      <c r="X1013" s="88"/>
      <c r="Y1013" s="88"/>
      <c r="Z1013" s="88"/>
      <c r="AA1013" s="88"/>
      <c r="AB1013" s="88"/>
    </row>
    <row r="1014" spans="1:28" x14ac:dyDescent="0.25">
      <c r="A1014" s="87"/>
      <c r="B1014" s="147"/>
      <c r="C1014" s="87"/>
      <c r="D1014" s="87"/>
      <c r="E1014" s="87"/>
      <c r="F1014" s="106"/>
      <c r="G1014" s="148"/>
      <c r="H1014" s="149"/>
      <c r="I1014" s="87"/>
      <c r="J1014" s="88"/>
      <c r="K1014" s="88"/>
      <c r="L1014" s="88"/>
      <c r="M1014" s="88"/>
      <c r="N1014" s="88"/>
      <c r="O1014" s="88"/>
      <c r="P1014" s="88"/>
      <c r="Q1014" s="88"/>
      <c r="R1014" s="88"/>
      <c r="S1014" s="88"/>
      <c r="T1014" s="88"/>
      <c r="U1014" s="88"/>
      <c r="V1014" s="88"/>
      <c r="W1014" s="88"/>
      <c r="X1014" s="88"/>
      <c r="Y1014" s="88"/>
      <c r="Z1014" s="88"/>
      <c r="AA1014" s="88"/>
      <c r="AB1014" s="88"/>
    </row>
    <row r="1015" spans="1:28" x14ac:dyDescent="0.25">
      <c r="A1015" s="87"/>
      <c r="B1015" s="147"/>
      <c r="C1015" s="87"/>
      <c r="D1015" s="87"/>
      <c r="E1015" s="87"/>
      <c r="F1015" s="106"/>
      <c r="G1015" s="148"/>
      <c r="H1015" s="149"/>
      <c r="I1015" s="87"/>
      <c r="J1015" s="88"/>
      <c r="K1015" s="88"/>
      <c r="L1015" s="88"/>
      <c r="M1015" s="88"/>
      <c r="N1015" s="88"/>
      <c r="O1015" s="88"/>
      <c r="P1015" s="88"/>
      <c r="Q1015" s="88"/>
      <c r="R1015" s="88"/>
      <c r="S1015" s="88"/>
      <c r="T1015" s="88"/>
      <c r="U1015" s="88"/>
      <c r="V1015" s="88"/>
      <c r="W1015" s="88"/>
      <c r="X1015" s="88"/>
      <c r="Y1015" s="88"/>
      <c r="Z1015" s="88"/>
      <c r="AA1015" s="88"/>
      <c r="AB1015" s="88"/>
    </row>
    <row r="1016" spans="1:28" x14ac:dyDescent="0.25">
      <c r="A1016" s="87"/>
      <c r="B1016" s="147"/>
      <c r="C1016" s="87"/>
      <c r="D1016" s="87"/>
      <c r="E1016" s="87"/>
      <c r="F1016" s="106"/>
      <c r="G1016" s="148"/>
      <c r="H1016" s="149"/>
      <c r="I1016" s="87"/>
      <c r="J1016" s="88"/>
      <c r="K1016" s="88"/>
      <c r="L1016" s="88"/>
      <c r="M1016" s="88"/>
      <c r="N1016" s="88"/>
      <c r="O1016" s="88"/>
      <c r="P1016" s="88"/>
      <c r="Q1016" s="88"/>
      <c r="R1016" s="88"/>
      <c r="S1016" s="88"/>
      <c r="T1016" s="88"/>
      <c r="U1016" s="88"/>
      <c r="V1016" s="88"/>
      <c r="W1016" s="88"/>
      <c r="X1016" s="88"/>
      <c r="Y1016" s="88"/>
      <c r="Z1016" s="88"/>
      <c r="AA1016" s="88"/>
      <c r="AB1016" s="88"/>
    </row>
    <row r="1017" spans="1:28" x14ac:dyDescent="0.25">
      <c r="A1017" s="87"/>
      <c r="B1017" s="147"/>
      <c r="C1017" s="87"/>
      <c r="D1017" s="87"/>
      <c r="E1017" s="87"/>
      <c r="F1017" s="106"/>
      <c r="G1017" s="148"/>
      <c r="H1017" s="149"/>
      <c r="I1017" s="87"/>
      <c r="J1017" s="88"/>
      <c r="K1017" s="88"/>
      <c r="L1017" s="88"/>
      <c r="M1017" s="88"/>
      <c r="N1017" s="88"/>
      <c r="O1017" s="88"/>
      <c r="P1017" s="88"/>
      <c r="Q1017" s="88"/>
      <c r="R1017" s="88"/>
      <c r="S1017" s="88"/>
      <c r="T1017" s="88"/>
      <c r="U1017" s="88"/>
      <c r="V1017" s="88"/>
      <c r="W1017" s="88"/>
      <c r="X1017" s="88"/>
      <c r="Y1017" s="88"/>
      <c r="Z1017" s="88"/>
      <c r="AA1017" s="88"/>
      <c r="AB1017" s="88"/>
    </row>
    <row r="1018" spans="1:28" x14ac:dyDescent="0.25">
      <c r="A1018" s="87"/>
      <c r="B1018" s="147"/>
      <c r="C1018" s="87"/>
      <c r="D1018" s="87"/>
      <c r="E1018" s="87"/>
      <c r="F1018" s="106"/>
      <c r="G1018" s="148"/>
      <c r="H1018" s="149"/>
      <c r="I1018" s="87"/>
      <c r="J1018" s="88"/>
      <c r="K1018" s="88"/>
      <c r="L1018" s="88"/>
      <c r="M1018" s="88"/>
      <c r="N1018" s="88"/>
      <c r="O1018" s="88"/>
      <c r="P1018" s="88"/>
      <c r="Q1018" s="88"/>
      <c r="R1018" s="88"/>
      <c r="S1018" s="88"/>
      <c r="T1018" s="88"/>
      <c r="U1018" s="88"/>
      <c r="V1018" s="88"/>
      <c r="W1018" s="88"/>
      <c r="X1018" s="88"/>
      <c r="Y1018" s="88"/>
      <c r="Z1018" s="88"/>
      <c r="AA1018" s="88"/>
      <c r="AB1018" s="88"/>
    </row>
    <row r="1019" spans="1:28" x14ac:dyDescent="0.25">
      <c r="A1019" s="87"/>
      <c r="B1019" s="147"/>
      <c r="C1019" s="87"/>
      <c r="D1019" s="87"/>
      <c r="E1019" s="87"/>
      <c r="F1019" s="106"/>
      <c r="G1019" s="148"/>
      <c r="H1019" s="149"/>
      <c r="I1019" s="87"/>
      <c r="J1019" s="88"/>
      <c r="K1019" s="88"/>
      <c r="L1019" s="88"/>
      <c r="M1019" s="88"/>
      <c r="N1019" s="88"/>
      <c r="O1019" s="88"/>
      <c r="P1019" s="88"/>
      <c r="Q1019" s="88"/>
      <c r="R1019" s="88"/>
      <c r="S1019" s="88"/>
      <c r="T1019" s="88"/>
      <c r="U1019" s="88"/>
      <c r="V1019" s="88"/>
      <c r="W1019" s="88"/>
      <c r="X1019" s="88"/>
      <c r="Y1019" s="88"/>
      <c r="Z1019" s="88"/>
      <c r="AA1019" s="88"/>
      <c r="AB1019" s="88"/>
    </row>
    <row r="1020" spans="1:28" x14ac:dyDescent="0.25">
      <c r="A1020" s="87"/>
      <c r="B1020" s="147"/>
      <c r="C1020" s="87"/>
      <c r="D1020" s="87"/>
      <c r="E1020" s="87"/>
      <c r="F1020" s="106"/>
      <c r="G1020" s="148"/>
      <c r="H1020" s="149"/>
      <c r="I1020" s="87"/>
      <c r="J1020" s="88"/>
      <c r="K1020" s="88"/>
      <c r="L1020" s="88"/>
      <c r="M1020" s="88"/>
      <c r="N1020" s="88"/>
      <c r="O1020" s="88"/>
      <c r="P1020" s="88"/>
      <c r="Q1020" s="88"/>
      <c r="R1020" s="88"/>
      <c r="S1020" s="88"/>
      <c r="T1020" s="88"/>
      <c r="U1020" s="88"/>
      <c r="V1020" s="88"/>
      <c r="W1020" s="88"/>
      <c r="X1020" s="88"/>
      <c r="Y1020" s="88"/>
      <c r="Z1020" s="88"/>
      <c r="AA1020" s="88"/>
      <c r="AB1020" s="88"/>
    </row>
    <row r="1021" spans="1:28" x14ac:dyDescent="0.25">
      <c r="A1021" s="87"/>
      <c r="B1021" s="147"/>
      <c r="C1021" s="87"/>
      <c r="D1021" s="87"/>
      <c r="E1021" s="87"/>
      <c r="F1021" s="106"/>
      <c r="G1021" s="148"/>
      <c r="H1021" s="149"/>
      <c r="I1021" s="87"/>
      <c r="J1021" s="88"/>
      <c r="K1021" s="88"/>
      <c r="L1021" s="88"/>
      <c r="M1021" s="88"/>
      <c r="N1021" s="88"/>
      <c r="O1021" s="88"/>
      <c r="P1021" s="88"/>
      <c r="Q1021" s="88"/>
      <c r="R1021" s="88"/>
      <c r="S1021" s="88"/>
      <c r="T1021" s="88"/>
      <c r="U1021" s="88"/>
      <c r="V1021" s="88"/>
      <c r="W1021" s="88"/>
      <c r="X1021" s="88"/>
      <c r="Y1021" s="88"/>
      <c r="Z1021" s="88"/>
      <c r="AA1021" s="88"/>
      <c r="AB1021" s="88"/>
    </row>
    <row r="1022" spans="1:28" x14ac:dyDescent="0.25">
      <c r="A1022" s="87"/>
      <c r="B1022" s="147"/>
      <c r="C1022" s="87"/>
      <c r="D1022" s="87"/>
      <c r="E1022" s="87"/>
      <c r="F1022" s="106"/>
      <c r="G1022" s="148"/>
      <c r="H1022" s="149"/>
      <c r="I1022" s="87"/>
      <c r="J1022" s="88"/>
      <c r="K1022" s="88"/>
      <c r="L1022" s="88"/>
      <c r="M1022" s="88"/>
      <c r="N1022" s="88"/>
      <c r="O1022" s="88"/>
      <c r="P1022" s="88"/>
      <c r="Q1022" s="88"/>
      <c r="R1022" s="88"/>
      <c r="S1022" s="88"/>
      <c r="T1022" s="88"/>
      <c r="U1022" s="88"/>
      <c r="V1022" s="88"/>
      <c r="W1022" s="88"/>
      <c r="X1022" s="88"/>
      <c r="Y1022" s="88"/>
      <c r="Z1022" s="88"/>
      <c r="AA1022" s="88"/>
      <c r="AB1022" s="88"/>
    </row>
    <row r="1023" spans="1:28" x14ac:dyDescent="0.25">
      <c r="A1023" s="87"/>
      <c r="B1023" s="147"/>
      <c r="C1023" s="87"/>
      <c r="D1023" s="87"/>
      <c r="E1023" s="87"/>
      <c r="F1023" s="106"/>
      <c r="G1023" s="148"/>
      <c r="H1023" s="149"/>
      <c r="I1023" s="87"/>
      <c r="J1023" s="88"/>
      <c r="K1023" s="88"/>
      <c r="L1023" s="88"/>
      <c r="M1023" s="88"/>
      <c r="N1023" s="88"/>
      <c r="O1023" s="88"/>
      <c r="P1023" s="88"/>
      <c r="Q1023" s="88"/>
      <c r="R1023" s="88"/>
      <c r="S1023" s="88"/>
      <c r="T1023" s="88"/>
      <c r="U1023" s="88"/>
      <c r="V1023" s="88"/>
      <c r="W1023" s="88"/>
      <c r="X1023" s="88"/>
      <c r="Y1023" s="88"/>
      <c r="Z1023" s="88"/>
      <c r="AA1023" s="88"/>
      <c r="AB1023" s="88"/>
    </row>
    <row r="1024" spans="1:28" x14ac:dyDescent="0.25">
      <c r="A1024" s="87"/>
      <c r="B1024" s="147"/>
      <c r="C1024" s="87"/>
      <c r="D1024" s="87"/>
      <c r="E1024" s="87"/>
      <c r="F1024" s="106"/>
      <c r="G1024" s="148"/>
      <c r="H1024" s="149"/>
      <c r="I1024" s="87"/>
      <c r="J1024" s="88"/>
      <c r="K1024" s="88"/>
      <c r="L1024" s="88"/>
      <c r="M1024" s="88"/>
      <c r="N1024" s="88"/>
      <c r="O1024" s="88"/>
      <c r="P1024" s="88"/>
      <c r="Q1024" s="88"/>
      <c r="R1024" s="88"/>
      <c r="S1024" s="88"/>
      <c r="T1024" s="88"/>
      <c r="U1024" s="88"/>
      <c r="V1024" s="88"/>
      <c r="W1024" s="88"/>
      <c r="X1024" s="88"/>
      <c r="Y1024" s="88"/>
      <c r="Z1024" s="88"/>
      <c r="AA1024" s="88"/>
      <c r="AB1024" s="88"/>
    </row>
    <row r="1025" spans="1:28" x14ac:dyDescent="0.25">
      <c r="A1025" s="87"/>
      <c r="B1025" s="147"/>
      <c r="C1025" s="87"/>
      <c r="D1025" s="87"/>
      <c r="E1025" s="87"/>
      <c r="F1025" s="106"/>
      <c r="G1025" s="148"/>
      <c r="H1025" s="149"/>
      <c r="I1025" s="87"/>
      <c r="J1025" s="88"/>
      <c r="K1025" s="88"/>
      <c r="L1025" s="88"/>
      <c r="M1025" s="88"/>
      <c r="N1025" s="88"/>
      <c r="O1025" s="88"/>
      <c r="P1025" s="88"/>
      <c r="Q1025" s="88"/>
      <c r="R1025" s="88"/>
      <c r="S1025" s="88"/>
      <c r="T1025" s="88"/>
      <c r="U1025" s="88"/>
      <c r="V1025" s="88"/>
      <c r="W1025" s="88"/>
      <c r="X1025" s="88"/>
      <c r="Y1025" s="88"/>
      <c r="Z1025" s="88"/>
      <c r="AA1025" s="88"/>
      <c r="AB1025" s="88"/>
    </row>
    <row r="1026" spans="1:28" x14ac:dyDescent="0.25">
      <c r="A1026" s="87"/>
      <c r="B1026" s="147"/>
      <c r="C1026" s="87"/>
      <c r="D1026" s="87"/>
      <c r="E1026" s="87"/>
      <c r="F1026" s="106"/>
      <c r="G1026" s="148"/>
      <c r="H1026" s="149"/>
      <c r="I1026" s="87"/>
      <c r="J1026" s="88"/>
      <c r="K1026" s="88"/>
      <c r="L1026" s="88"/>
      <c r="M1026" s="88"/>
      <c r="N1026" s="88"/>
      <c r="O1026" s="88"/>
      <c r="P1026" s="88"/>
      <c r="Q1026" s="88"/>
      <c r="R1026" s="88"/>
      <c r="S1026" s="88"/>
      <c r="T1026" s="88"/>
      <c r="U1026" s="88"/>
      <c r="V1026" s="88"/>
      <c r="W1026" s="88"/>
      <c r="X1026" s="88"/>
      <c r="Y1026" s="88"/>
      <c r="Z1026" s="88"/>
      <c r="AA1026" s="88"/>
      <c r="AB1026" s="88"/>
    </row>
    <row r="1027" spans="1:28" x14ac:dyDescent="0.25">
      <c r="A1027" s="87"/>
      <c r="B1027" s="147"/>
      <c r="C1027" s="87"/>
      <c r="D1027" s="87"/>
      <c r="E1027" s="87"/>
      <c r="F1027" s="106"/>
      <c r="G1027" s="148"/>
      <c r="H1027" s="149"/>
      <c r="I1027" s="87"/>
      <c r="J1027" s="88"/>
      <c r="K1027" s="88"/>
      <c r="L1027" s="88"/>
      <c r="M1027" s="88"/>
      <c r="N1027" s="88"/>
      <c r="O1027" s="88"/>
      <c r="P1027" s="88"/>
      <c r="Q1027" s="88"/>
      <c r="R1027" s="88"/>
      <c r="S1027" s="88"/>
      <c r="T1027" s="88"/>
      <c r="U1027" s="88"/>
      <c r="V1027" s="88"/>
      <c r="W1027" s="88"/>
      <c r="X1027" s="88"/>
      <c r="Y1027" s="88"/>
      <c r="Z1027" s="88"/>
      <c r="AA1027" s="88"/>
      <c r="AB1027" s="88"/>
    </row>
    <row r="1028" spans="1:28" x14ac:dyDescent="0.25">
      <c r="A1028" s="87"/>
      <c r="B1028" s="147"/>
      <c r="C1028" s="87"/>
      <c r="D1028" s="87"/>
      <c r="E1028" s="87"/>
      <c r="F1028" s="106"/>
      <c r="G1028" s="148"/>
      <c r="H1028" s="149"/>
      <c r="I1028" s="87"/>
      <c r="J1028" s="88"/>
      <c r="K1028" s="88"/>
      <c r="L1028" s="88"/>
      <c r="M1028" s="88"/>
      <c r="N1028" s="88"/>
      <c r="O1028" s="88"/>
      <c r="P1028" s="88"/>
      <c r="Q1028" s="88"/>
      <c r="R1028" s="88"/>
      <c r="S1028" s="88"/>
      <c r="T1028" s="88"/>
      <c r="U1028" s="88"/>
      <c r="V1028" s="88"/>
      <c r="W1028" s="88"/>
      <c r="X1028" s="88"/>
      <c r="Y1028" s="88"/>
      <c r="Z1028" s="88"/>
      <c r="AA1028" s="88"/>
      <c r="AB1028" s="88"/>
    </row>
    <row r="1029" spans="1:28" x14ac:dyDescent="0.25">
      <c r="A1029" s="87"/>
      <c r="B1029" s="147"/>
      <c r="C1029" s="87"/>
      <c r="D1029" s="87"/>
      <c r="E1029" s="87"/>
      <c r="F1029" s="106"/>
      <c r="G1029" s="148"/>
      <c r="H1029" s="149"/>
      <c r="I1029" s="87"/>
      <c r="J1029" s="88"/>
      <c r="K1029" s="88"/>
      <c r="L1029" s="88"/>
      <c r="M1029" s="88"/>
      <c r="N1029" s="88"/>
      <c r="O1029" s="88"/>
      <c r="P1029" s="88"/>
      <c r="Q1029" s="88"/>
      <c r="R1029" s="88"/>
      <c r="S1029" s="88"/>
      <c r="T1029" s="88"/>
      <c r="U1029" s="88"/>
      <c r="V1029" s="88"/>
      <c r="W1029" s="88"/>
      <c r="X1029" s="88"/>
      <c r="Y1029" s="88"/>
      <c r="Z1029" s="88"/>
      <c r="AA1029" s="88"/>
      <c r="AB1029" s="88"/>
    </row>
    <row r="1030" spans="1:28" x14ac:dyDescent="0.25">
      <c r="A1030" s="87"/>
      <c r="B1030" s="147"/>
      <c r="C1030" s="87"/>
      <c r="D1030" s="87"/>
      <c r="E1030" s="87"/>
      <c r="F1030" s="106"/>
      <c r="G1030" s="148"/>
      <c r="H1030" s="149"/>
      <c r="I1030" s="87"/>
      <c r="J1030" s="88"/>
      <c r="K1030" s="88"/>
      <c r="L1030" s="88"/>
      <c r="M1030" s="88"/>
      <c r="N1030" s="88"/>
      <c r="O1030" s="88"/>
      <c r="P1030" s="88"/>
      <c r="Q1030" s="88"/>
      <c r="R1030" s="88"/>
      <c r="S1030" s="88"/>
      <c r="T1030" s="88"/>
      <c r="U1030" s="88"/>
      <c r="V1030" s="88"/>
      <c r="W1030" s="88"/>
      <c r="X1030" s="88"/>
      <c r="Y1030" s="88"/>
      <c r="Z1030" s="88"/>
      <c r="AA1030" s="88"/>
      <c r="AB1030" s="88"/>
    </row>
    <row r="1031" spans="1:28" x14ac:dyDescent="0.25">
      <c r="A1031" s="87"/>
      <c r="B1031" s="147"/>
      <c r="C1031" s="87"/>
      <c r="D1031" s="87"/>
      <c r="E1031" s="87"/>
      <c r="F1031" s="106"/>
      <c r="G1031" s="148"/>
      <c r="H1031" s="149"/>
      <c r="I1031" s="87"/>
      <c r="J1031" s="88"/>
      <c r="K1031" s="88"/>
      <c r="L1031" s="88"/>
      <c r="M1031" s="88"/>
      <c r="N1031" s="88"/>
      <c r="O1031" s="88"/>
      <c r="P1031" s="88"/>
      <c r="Q1031" s="88"/>
      <c r="R1031" s="88"/>
      <c r="S1031" s="88"/>
      <c r="T1031" s="88"/>
      <c r="U1031" s="88"/>
      <c r="V1031" s="88"/>
      <c r="W1031" s="88"/>
      <c r="X1031" s="88"/>
      <c r="Y1031" s="88"/>
      <c r="Z1031" s="88"/>
      <c r="AA1031" s="88"/>
      <c r="AB1031" s="88"/>
    </row>
    <row r="1032" spans="1:28" x14ac:dyDescent="0.25">
      <c r="A1032" s="87"/>
      <c r="B1032" s="147"/>
      <c r="C1032" s="87"/>
      <c r="D1032" s="87"/>
      <c r="E1032" s="87"/>
      <c r="F1032" s="106"/>
      <c r="G1032" s="148"/>
      <c r="H1032" s="149"/>
      <c r="I1032" s="87"/>
      <c r="J1032" s="88"/>
      <c r="K1032" s="88"/>
      <c r="L1032" s="88"/>
      <c r="M1032" s="88"/>
      <c r="N1032" s="88"/>
      <c r="O1032" s="88"/>
      <c r="P1032" s="88"/>
      <c r="Q1032" s="88"/>
      <c r="R1032" s="88"/>
      <c r="S1032" s="88"/>
      <c r="T1032" s="88"/>
      <c r="U1032" s="88"/>
      <c r="V1032" s="88"/>
      <c r="W1032" s="88"/>
      <c r="X1032" s="88"/>
      <c r="Y1032" s="88"/>
      <c r="Z1032" s="88"/>
      <c r="AA1032" s="88"/>
      <c r="AB1032" s="88"/>
    </row>
    <row r="1033" spans="1:28" x14ac:dyDescent="0.25">
      <c r="A1033" s="87"/>
      <c r="B1033" s="147"/>
      <c r="C1033" s="87"/>
      <c r="D1033" s="87"/>
      <c r="E1033" s="87"/>
      <c r="F1033" s="106"/>
      <c r="G1033" s="148"/>
      <c r="H1033" s="149"/>
      <c r="I1033" s="87"/>
      <c r="J1033" s="88"/>
      <c r="K1033" s="88"/>
      <c r="L1033" s="88"/>
      <c r="M1033" s="88"/>
      <c r="N1033" s="88"/>
      <c r="O1033" s="88"/>
      <c r="P1033" s="88"/>
      <c r="Q1033" s="88"/>
      <c r="R1033" s="88"/>
      <c r="S1033" s="88"/>
      <c r="T1033" s="88"/>
      <c r="U1033" s="88"/>
      <c r="V1033" s="88"/>
      <c r="W1033" s="88"/>
      <c r="X1033" s="88"/>
      <c r="Y1033" s="88"/>
      <c r="Z1033" s="88"/>
      <c r="AA1033" s="88"/>
      <c r="AB1033" s="88"/>
    </row>
    <row r="1034" spans="1:28" x14ac:dyDescent="0.25">
      <c r="A1034" s="87"/>
      <c r="B1034" s="147"/>
      <c r="C1034" s="87"/>
      <c r="D1034" s="87"/>
      <c r="E1034" s="87"/>
      <c r="F1034" s="106"/>
      <c r="G1034" s="148"/>
      <c r="H1034" s="149"/>
      <c r="I1034" s="87"/>
      <c r="J1034" s="88"/>
      <c r="K1034" s="88"/>
      <c r="L1034" s="88"/>
      <c r="M1034" s="88"/>
      <c r="N1034" s="88"/>
      <c r="O1034" s="88"/>
      <c r="P1034" s="88"/>
      <c r="Q1034" s="88"/>
      <c r="R1034" s="88"/>
      <c r="S1034" s="88"/>
      <c r="T1034" s="88"/>
      <c r="U1034" s="88"/>
      <c r="V1034" s="88"/>
      <c r="W1034" s="88"/>
      <c r="X1034" s="88"/>
      <c r="Y1034" s="88"/>
      <c r="Z1034" s="88"/>
      <c r="AA1034" s="88"/>
      <c r="AB1034" s="88"/>
    </row>
    <row r="1035" spans="1:28" x14ac:dyDescent="0.25">
      <c r="A1035" s="87"/>
      <c r="B1035" s="147"/>
      <c r="C1035" s="87"/>
      <c r="D1035" s="87"/>
      <c r="E1035" s="87"/>
      <c r="F1035" s="106"/>
      <c r="G1035" s="148"/>
      <c r="H1035" s="149"/>
      <c r="I1035" s="87"/>
      <c r="J1035" s="88"/>
      <c r="K1035" s="88"/>
      <c r="L1035" s="88"/>
      <c r="M1035" s="88"/>
      <c r="N1035" s="88"/>
      <c r="O1035" s="88"/>
      <c r="P1035" s="88"/>
      <c r="Q1035" s="88"/>
      <c r="R1035" s="88"/>
      <c r="S1035" s="88"/>
      <c r="T1035" s="88"/>
      <c r="U1035" s="88"/>
      <c r="V1035" s="88"/>
      <c r="W1035" s="88"/>
      <c r="X1035" s="88"/>
      <c r="Y1035" s="88"/>
      <c r="Z1035" s="88"/>
      <c r="AA1035" s="88"/>
      <c r="AB1035" s="88"/>
    </row>
    <row r="1036" spans="1:28" x14ac:dyDescent="0.25">
      <c r="A1036" s="87"/>
      <c r="B1036" s="147"/>
      <c r="C1036" s="87"/>
      <c r="D1036" s="87"/>
      <c r="E1036" s="87"/>
      <c r="F1036" s="106"/>
      <c r="G1036" s="148"/>
      <c r="H1036" s="149"/>
      <c r="I1036" s="87"/>
      <c r="J1036" s="88"/>
      <c r="K1036" s="88"/>
      <c r="L1036" s="88"/>
      <c r="M1036" s="88"/>
      <c r="N1036" s="88"/>
      <c r="O1036" s="88"/>
      <c r="P1036" s="88"/>
      <c r="Q1036" s="88"/>
      <c r="R1036" s="88"/>
      <c r="S1036" s="88"/>
      <c r="T1036" s="88"/>
      <c r="U1036" s="88"/>
      <c r="V1036" s="88"/>
      <c r="W1036" s="88"/>
      <c r="X1036" s="88"/>
      <c r="Y1036" s="88"/>
      <c r="Z1036" s="88"/>
      <c r="AA1036" s="88"/>
      <c r="AB1036" s="88"/>
    </row>
    <row r="1037" spans="1:28" x14ac:dyDescent="0.25">
      <c r="A1037" s="87"/>
      <c r="B1037" s="147"/>
      <c r="C1037" s="87"/>
      <c r="D1037" s="87"/>
      <c r="E1037" s="87"/>
      <c r="F1037" s="106"/>
      <c r="G1037" s="148"/>
      <c r="H1037" s="149"/>
      <c r="I1037" s="87"/>
      <c r="J1037" s="88"/>
      <c r="K1037" s="88"/>
      <c r="L1037" s="88"/>
      <c r="M1037" s="88"/>
      <c r="N1037" s="88"/>
      <c r="O1037" s="88"/>
      <c r="P1037" s="88"/>
      <c r="Q1037" s="88"/>
      <c r="R1037" s="88"/>
      <c r="S1037" s="88"/>
      <c r="T1037" s="88"/>
      <c r="U1037" s="88"/>
      <c r="V1037" s="88"/>
      <c r="W1037" s="88"/>
      <c r="X1037" s="88"/>
      <c r="Y1037" s="88"/>
      <c r="Z1037" s="88"/>
      <c r="AA1037" s="88"/>
      <c r="AB1037" s="88"/>
    </row>
    <row r="1038" spans="1:28" x14ac:dyDescent="0.25">
      <c r="A1038" s="87"/>
      <c r="B1038" s="147"/>
      <c r="C1038" s="87"/>
      <c r="D1038" s="87"/>
      <c r="E1038" s="87"/>
      <c r="F1038" s="106"/>
      <c r="G1038" s="148"/>
      <c r="H1038" s="149"/>
      <c r="I1038" s="87"/>
      <c r="J1038" s="88"/>
      <c r="K1038" s="88"/>
      <c r="L1038" s="88"/>
      <c r="M1038" s="88"/>
      <c r="N1038" s="88"/>
      <c r="O1038" s="88"/>
      <c r="P1038" s="88"/>
      <c r="Q1038" s="88"/>
      <c r="R1038" s="88"/>
      <c r="S1038" s="88"/>
      <c r="T1038" s="88"/>
      <c r="U1038" s="88"/>
      <c r="V1038" s="88"/>
      <c r="W1038" s="88"/>
      <c r="X1038" s="88"/>
      <c r="Y1038" s="88"/>
      <c r="Z1038" s="88"/>
      <c r="AA1038" s="88"/>
      <c r="AB1038" s="88"/>
    </row>
    <row r="1039" spans="1:28" x14ac:dyDescent="0.25">
      <c r="A1039" s="87"/>
      <c r="B1039" s="147"/>
      <c r="C1039" s="87"/>
      <c r="D1039" s="87"/>
      <c r="E1039" s="87"/>
      <c r="F1039" s="106"/>
      <c r="G1039" s="148"/>
      <c r="H1039" s="149"/>
      <c r="I1039" s="87"/>
      <c r="J1039" s="88"/>
      <c r="K1039" s="88"/>
      <c r="L1039" s="88"/>
      <c r="M1039" s="88"/>
      <c r="N1039" s="88"/>
      <c r="O1039" s="88"/>
      <c r="P1039" s="88"/>
      <c r="Q1039" s="88"/>
      <c r="R1039" s="88"/>
      <c r="S1039" s="88"/>
      <c r="T1039" s="88"/>
      <c r="U1039" s="88"/>
      <c r="V1039" s="88"/>
      <c r="W1039" s="88"/>
      <c r="X1039" s="88"/>
      <c r="Y1039" s="88"/>
      <c r="Z1039" s="88"/>
      <c r="AA1039" s="88"/>
      <c r="AB1039" s="88"/>
    </row>
    <row r="1040" spans="1:28" x14ac:dyDescent="0.25">
      <c r="A1040" s="87"/>
      <c r="B1040" s="147"/>
      <c r="C1040" s="87"/>
      <c r="D1040" s="87"/>
      <c r="E1040" s="87"/>
      <c r="F1040" s="106"/>
      <c r="G1040" s="148"/>
      <c r="H1040" s="149"/>
      <c r="I1040" s="87"/>
      <c r="J1040" s="88"/>
      <c r="K1040" s="88"/>
      <c r="L1040" s="88"/>
      <c r="M1040" s="88"/>
      <c r="N1040" s="88"/>
      <c r="O1040" s="88"/>
      <c r="P1040" s="88"/>
      <c r="Q1040" s="88"/>
      <c r="R1040" s="88"/>
      <c r="S1040" s="88"/>
      <c r="T1040" s="88"/>
      <c r="U1040" s="88"/>
      <c r="V1040" s="88"/>
      <c r="W1040" s="88"/>
      <c r="X1040" s="88"/>
      <c r="Y1040" s="88"/>
      <c r="Z1040" s="88"/>
      <c r="AA1040" s="88"/>
      <c r="AB1040" s="88"/>
    </row>
    <row r="1041" spans="1:28" x14ac:dyDescent="0.25">
      <c r="A1041" s="87"/>
      <c r="B1041" s="147"/>
      <c r="C1041" s="87"/>
      <c r="D1041" s="87"/>
      <c r="E1041" s="87"/>
      <c r="F1041" s="106"/>
      <c r="G1041" s="148"/>
      <c r="H1041" s="149"/>
      <c r="I1041" s="87"/>
      <c r="J1041" s="88"/>
      <c r="K1041" s="88"/>
      <c r="L1041" s="88"/>
      <c r="M1041" s="88"/>
      <c r="N1041" s="88"/>
      <c r="O1041" s="88"/>
      <c r="P1041" s="88"/>
      <c r="Q1041" s="88"/>
      <c r="R1041" s="88"/>
      <c r="S1041" s="88"/>
      <c r="T1041" s="88"/>
      <c r="U1041" s="88"/>
      <c r="V1041" s="88"/>
      <c r="W1041" s="88"/>
      <c r="X1041" s="88"/>
      <c r="Y1041" s="88"/>
      <c r="Z1041" s="88"/>
      <c r="AA1041" s="88"/>
      <c r="AB1041" s="88"/>
    </row>
    <row r="1042" spans="1:28" x14ac:dyDescent="0.25">
      <c r="A1042" s="87"/>
      <c r="B1042" s="147"/>
      <c r="C1042" s="87"/>
      <c r="D1042" s="87"/>
      <c r="E1042" s="87"/>
      <c r="F1042" s="106"/>
      <c r="G1042" s="148"/>
      <c r="H1042" s="149"/>
      <c r="I1042" s="87"/>
      <c r="J1042" s="88"/>
      <c r="K1042" s="88"/>
      <c r="L1042" s="88"/>
      <c r="M1042" s="88"/>
      <c r="N1042" s="88"/>
      <c r="O1042" s="88"/>
      <c r="P1042" s="88"/>
      <c r="Q1042" s="88"/>
      <c r="R1042" s="88"/>
      <c r="S1042" s="88"/>
      <c r="T1042" s="88"/>
      <c r="U1042" s="88"/>
      <c r="V1042" s="88"/>
      <c r="W1042" s="88"/>
      <c r="X1042" s="88"/>
      <c r="Y1042" s="88"/>
      <c r="Z1042" s="88"/>
      <c r="AA1042" s="88"/>
      <c r="AB1042" s="88"/>
    </row>
    <row r="1043" spans="1:28" x14ac:dyDescent="0.25">
      <c r="A1043" s="87"/>
      <c r="B1043" s="147"/>
      <c r="C1043" s="87"/>
      <c r="D1043" s="87"/>
      <c r="E1043" s="87"/>
      <c r="F1043" s="106"/>
      <c r="G1043" s="148"/>
      <c r="H1043" s="149"/>
      <c r="I1043" s="87"/>
      <c r="J1043" s="88"/>
      <c r="K1043" s="88"/>
      <c r="L1043" s="88"/>
      <c r="M1043" s="88"/>
      <c r="N1043" s="88"/>
      <c r="O1043" s="88"/>
      <c r="P1043" s="88"/>
      <c r="Q1043" s="88"/>
      <c r="R1043" s="88"/>
      <c r="S1043" s="88"/>
      <c r="T1043" s="88"/>
      <c r="U1043" s="88"/>
      <c r="V1043" s="88"/>
      <c r="W1043" s="88"/>
      <c r="X1043" s="88"/>
      <c r="Y1043" s="88"/>
      <c r="Z1043" s="88"/>
      <c r="AA1043" s="88"/>
      <c r="AB1043" s="88"/>
    </row>
    <row r="1044" spans="1:28" x14ac:dyDescent="0.25">
      <c r="A1044" s="87"/>
      <c r="B1044" s="147"/>
      <c r="C1044" s="87"/>
      <c r="D1044" s="87"/>
      <c r="E1044" s="87"/>
      <c r="F1044" s="106"/>
      <c r="G1044" s="148"/>
      <c r="H1044" s="149"/>
      <c r="I1044" s="87"/>
      <c r="J1044" s="88"/>
      <c r="K1044" s="88"/>
      <c r="L1044" s="88"/>
      <c r="M1044" s="88"/>
      <c r="N1044" s="88"/>
      <c r="O1044" s="88"/>
      <c r="P1044" s="88"/>
      <c r="Q1044" s="88"/>
      <c r="R1044" s="88"/>
      <c r="S1044" s="88"/>
      <c r="T1044" s="88"/>
      <c r="U1044" s="88"/>
      <c r="V1044" s="88"/>
      <c r="W1044" s="88"/>
      <c r="X1044" s="88"/>
      <c r="Y1044" s="88"/>
      <c r="Z1044" s="88"/>
      <c r="AA1044" s="88"/>
      <c r="AB1044" s="88"/>
    </row>
    <row r="1045" spans="1:28" x14ac:dyDescent="0.25">
      <c r="A1045" s="87"/>
      <c r="B1045" s="147"/>
      <c r="C1045" s="87"/>
      <c r="D1045" s="87"/>
      <c r="E1045" s="87"/>
      <c r="F1045" s="106"/>
      <c r="G1045" s="148"/>
      <c r="H1045" s="149"/>
      <c r="I1045" s="87"/>
      <c r="J1045" s="88"/>
      <c r="K1045" s="88"/>
      <c r="L1045" s="88"/>
      <c r="M1045" s="88"/>
      <c r="N1045" s="88"/>
      <c r="O1045" s="88"/>
      <c r="P1045" s="88"/>
      <c r="Q1045" s="88"/>
      <c r="R1045" s="88"/>
      <c r="S1045" s="88"/>
      <c r="T1045" s="88"/>
      <c r="U1045" s="88"/>
      <c r="V1045" s="88"/>
      <c r="W1045" s="88"/>
      <c r="X1045" s="88"/>
      <c r="Y1045" s="88"/>
      <c r="Z1045" s="88"/>
      <c r="AA1045" s="88"/>
      <c r="AB1045" s="88"/>
    </row>
    <row r="1046" spans="1:28" x14ac:dyDescent="0.25">
      <c r="A1046" s="87"/>
      <c r="B1046" s="147"/>
      <c r="C1046" s="87"/>
      <c r="D1046" s="87"/>
      <c r="E1046" s="87"/>
      <c r="F1046" s="106"/>
      <c r="G1046" s="148"/>
      <c r="H1046" s="149"/>
      <c r="I1046" s="87"/>
      <c r="J1046" s="88"/>
      <c r="K1046" s="88"/>
      <c r="L1046" s="88"/>
      <c r="M1046" s="88"/>
      <c r="N1046" s="88"/>
      <c r="O1046" s="88"/>
      <c r="P1046" s="88"/>
      <c r="Q1046" s="88"/>
      <c r="R1046" s="88"/>
      <c r="S1046" s="88"/>
      <c r="T1046" s="88"/>
      <c r="U1046" s="88"/>
      <c r="V1046" s="88"/>
      <c r="W1046" s="88"/>
      <c r="X1046" s="88"/>
      <c r="Y1046" s="88"/>
      <c r="Z1046" s="88"/>
      <c r="AA1046" s="88"/>
      <c r="AB1046" s="88"/>
    </row>
    <row r="1047" spans="1:28" x14ac:dyDescent="0.25">
      <c r="A1047" s="87"/>
      <c r="B1047" s="147"/>
      <c r="C1047" s="87"/>
      <c r="D1047" s="87"/>
      <c r="E1047" s="87"/>
      <c r="F1047" s="106"/>
      <c r="G1047" s="148"/>
      <c r="H1047" s="149"/>
      <c r="I1047" s="87"/>
      <c r="J1047" s="88"/>
      <c r="K1047" s="88"/>
      <c r="L1047" s="88"/>
      <c r="M1047" s="88"/>
      <c r="N1047" s="88"/>
      <c r="O1047" s="88"/>
      <c r="P1047" s="88"/>
      <c r="Q1047" s="88"/>
      <c r="R1047" s="88"/>
      <c r="S1047" s="88"/>
      <c r="T1047" s="88"/>
      <c r="U1047" s="88"/>
      <c r="V1047" s="88"/>
      <c r="W1047" s="88"/>
      <c r="X1047" s="88"/>
      <c r="Y1047" s="88"/>
      <c r="Z1047" s="88"/>
      <c r="AA1047" s="88"/>
      <c r="AB1047" s="88"/>
    </row>
    <row r="1048" spans="1:28" x14ac:dyDescent="0.25">
      <c r="A1048" s="87"/>
      <c r="B1048" s="147"/>
      <c r="C1048" s="87"/>
      <c r="D1048" s="87"/>
      <c r="E1048" s="87"/>
      <c r="F1048" s="106"/>
      <c r="G1048" s="148"/>
      <c r="H1048" s="149"/>
      <c r="I1048" s="87"/>
      <c r="J1048" s="88"/>
      <c r="K1048" s="88"/>
      <c r="L1048" s="88"/>
      <c r="M1048" s="88"/>
      <c r="N1048" s="88"/>
      <c r="O1048" s="88"/>
      <c r="P1048" s="88"/>
      <c r="Q1048" s="88"/>
      <c r="R1048" s="88"/>
      <c r="S1048" s="88"/>
      <c r="T1048" s="88"/>
      <c r="U1048" s="88"/>
      <c r="V1048" s="88"/>
      <c r="W1048" s="88"/>
      <c r="X1048" s="88"/>
      <c r="Y1048" s="88"/>
      <c r="Z1048" s="88"/>
      <c r="AA1048" s="88"/>
      <c r="AB1048" s="88"/>
    </row>
    <row r="1049" spans="1:28" x14ac:dyDescent="0.25">
      <c r="A1049" s="87"/>
      <c r="B1049" s="147"/>
      <c r="C1049" s="87"/>
      <c r="D1049" s="87"/>
      <c r="E1049" s="87"/>
      <c r="F1049" s="106"/>
      <c r="G1049" s="148"/>
      <c r="H1049" s="149"/>
      <c r="I1049" s="87"/>
      <c r="J1049" s="88"/>
      <c r="K1049" s="88"/>
      <c r="L1049" s="88"/>
      <c r="M1049" s="88"/>
      <c r="N1049" s="88"/>
      <c r="O1049" s="88"/>
      <c r="P1049" s="88"/>
      <c r="Q1049" s="88"/>
      <c r="R1049" s="88"/>
      <c r="S1049" s="88"/>
      <c r="T1049" s="88"/>
      <c r="U1049" s="88"/>
      <c r="V1049" s="88"/>
      <c r="W1049" s="88"/>
      <c r="X1049" s="88"/>
      <c r="Y1049" s="88"/>
      <c r="Z1049" s="88"/>
      <c r="AA1049" s="88"/>
      <c r="AB1049" s="88"/>
    </row>
    <row r="1050" spans="1:28" x14ac:dyDescent="0.25">
      <c r="A1050" s="87"/>
      <c r="B1050" s="147"/>
      <c r="C1050" s="87"/>
      <c r="D1050" s="87"/>
      <c r="E1050" s="87"/>
      <c r="F1050" s="106"/>
      <c r="G1050" s="148"/>
      <c r="H1050" s="149"/>
      <c r="I1050" s="87"/>
      <c r="J1050" s="88"/>
      <c r="K1050" s="88"/>
      <c r="L1050" s="88"/>
      <c r="M1050" s="88"/>
      <c r="N1050" s="88"/>
      <c r="O1050" s="88"/>
      <c r="P1050" s="88"/>
      <c r="Q1050" s="88"/>
      <c r="R1050" s="88"/>
      <c r="S1050" s="88"/>
      <c r="T1050" s="88"/>
      <c r="U1050" s="88"/>
      <c r="V1050" s="88"/>
      <c r="W1050" s="88"/>
      <c r="X1050" s="88"/>
      <c r="Y1050" s="88"/>
      <c r="Z1050" s="88"/>
      <c r="AA1050" s="88"/>
      <c r="AB1050" s="88"/>
    </row>
    <row r="1051" spans="1:28" x14ac:dyDescent="0.25">
      <c r="A1051" s="87"/>
      <c r="B1051" s="147"/>
      <c r="C1051" s="87"/>
      <c r="D1051" s="87"/>
      <c r="E1051" s="87"/>
      <c r="F1051" s="106"/>
      <c r="G1051" s="148"/>
      <c r="H1051" s="149"/>
      <c r="I1051" s="87"/>
      <c r="J1051" s="88"/>
      <c r="K1051" s="88"/>
      <c r="L1051" s="88"/>
      <c r="M1051" s="88"/>
      <c r="N1051" s="88"/>
      <c r="O1051" s="88"/>
      <c r="P1051" s="88"/>
      <c r="Q1051" s="88"/>
      <c r="R1051" s="88"/>
      <c r="S1051" s="88"/>
      <c r="T1051" s="88"/>
      <c r="U1051" s="88"/>
      <c r="V1051" s="88"/>
      <c r="W1051" s="88"/>
      <c r="X1051" s="88"/>
      <c r="Y1051" s="88"/>
      <c r="Z1051" s="88"/>
      <c r="AA1051" s="88"/>
      <c r="AB1051" s="88"/>
    </row>
  </sheetData>
  <autoFilter ref="B3:L844"/>
  <mergeCells count="4">
    <mergeCell ref="B844:H844"/>
    <mergeCell ref="B842:K842"/>
    <mergeCell ref="B843:L843"/>
    <mergeCell ref="B1:P1"/>
  </mergeCells>
  <pageMargins left="0.7" right="0.7" top="0.75" bottom="0.75" header="0" footer="0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88"/>
  <sheetViews>
    <sheetView workbookViewId="0"/>
  </sheetViews>
  <sheetFormatPr baseColWidth="10" defaultColWidth="14.42578125" defaultRowHeight="15" customHeight="1" x14ac:dyDescent="0.25"/>
  <cols>
    <col min="1" max="1" width="13.42578125" customWidth="1"/>
    <col min="2" max="2" width="10.7109375" customWidth="1"/>
    <col min="3" max="3" width="61.85546875" customWidth="1"/>
    <col min="4" max="4" width="9.28515625" customWidth="1"/>
    <col min="5" max="5" width="19.85546875" customWidth="1"/>
    <col min="6" max="6" width="15.7109375" customWidth="1"/>
    <col min="7" max="7" width="26.140625" customWidth="1"/>
    <col min="8" max="8" width="31.28515625" customWidth="1"/>
    <col min="9" max="9" width="23.42578125" customWidth="1"/>
    <col min="10" max="10" width="59.42578125" customWidth="1"/>
    <col min="11" max="26" width="10.7109375" customWidth="1"/>
  </cols>
  <sheetData>
    <row r="1" spans="1:26" ht="24.75" customHeight="1" x14ac:dyDescent="0.25">
      <c r="A1" s="168"/>
      <c r="B1" s="169"/>
      <c r="C1" s="170"/>
      <c r="D1" s="171"/>
      <c r="E1" s="171"/>
      <c r="F1" s="171"/>
      <c r="G1" s="17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 x14ac:dyDescent="0.25">
      <c r="A2" s="4" t="s">
        <v>1311</v>
      </c>
      <c r="B2" s="5" t="s">
        <v>1312</v>
      </c>
      <c r="C2" s="6" t="s">
        <v>1313</v>
      </c>
      <c r="D2" s="7" t="s">
        <v>2</v>
      </c>
      <c r="E2" s="8" t="s">
        <v>1314</v>
      </c>
      <c r="F2" s="9" t="s">
        <v>1315</v>
      </c>
      <c r="G2" s="10" t="s">
        <v>5</v>
      </c>
      <c r="H2" s="7" t="s">
        <v>1350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 x14ac:dyDescent="0.25">
      <c r="A3" s="11">
        <v>7118</v>
      </c>
      <c r="B3" s="12" t="s">
        <v>465</v>
      </c>
      <c r="C3" s="13" t="s">
        <v>1351</v>
      </c>
      <c r="D3" s="14" t="s">
        <v>1351</v>
      </c>
      <c r="E3" s="14" t="s">
        <v>1351</v>
      </c>
      <c r="F3" s="15">
        <v>1</v>
      </c>
      <c r="G3" s="14" t="e">
        <f t="shared" ref="G3:G257" si="0">ROUND(E3*F3,0)</f>
        <v>#VALUE!</v>
      </c>
      <c r="H3" s="1" t="s">
        <v>1352</v>
      </c>
      <c r="I3" s="1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.75" customHeight="1" x14ac:dyDescent="0.25">
      <c r="A4" s="17">
        <v>7487</v>
      </c>
      <c r="B4" s="12" t="s">
        <v>698</v>
      </c>
      <c r="C4" s="13" t="s">
        <v>1351</v>
      </c>
      <c r="D4" s="14" t="s">
        <v>1351</v>
      </c>
      <c r="E4" s="14" t="s">
        <v>1351</v>
      </c>
      <c r="F4" s="15">
        <v>1</v>
      </c>
      <c r="G4" s="14" t="e">
        <f t="shared" si="0"/>
        <v>#VALUE!</v>
      </c>
      <c r="H4" s="18" t="s">
        <v>1353</v>
      </c>
      <c r="I4" s="1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25">
      <c r="A5" s="17">
        <v>7487</v>
      </c>
      <c r="B5" s="12" t="s">
        <v>727</v>
      </c>
      <c r="C5" s="13" t="s">
        <v>1351</v>
      </c>
      <c r="D5" s="14" t="s">
        <v>1351</v>
      </c>
      <c r="E5" s="14" t="s">
        <v>1351</v>
      </c>
      <c r="F5" s="15">
        <v>1</v>
      </c>
      <c r="G5" s="14" t="e">
        <f t="shared" si="0"/>
        <v>#VALUE!</v>
      </c>
      <c r="H5" s="18" t="s">
        <v>1353</v>
      </c>
      <c r="I5" s="1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.75" customHeight="1" x14ac:dyDescent="0.25">
      <c r="A6" s="17">
        <v>7487</v>
      </c>
      <c r="B6" s="12" t="s">
        <v>731</v>
      </c>
      <c r="C6" s="13" t="s">
        <v>1351</v>
      </c>
      <c r="D6" s="14" t="s">
        <v>1351</v>
      </c>
      <c r="E6" s="14" t="s">
        <v>1351</v>
      </c>
      <c r="F6" s="15">
        <v>1</v>
      </c>
      <c r="G6" s="14" t="e">
        <f t="shared" si="0"/>
        <v>#VALUE!</v>
      </c>
      <c r="H6" s="18" t="s">
        <v>1353</v>
      </c>
      <c r="I6" s="1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 x14ac:dyDescent="0.25">
      <c r="A7" s="19">
        <v>7519</v>
      </c>
      <c r="B7" s="12" t="s">
        <v>698</v>
      </c>
      <c r="C7" s="13" t="s">
        <v>1351</v>
      </c>
      <c r="D7" s="14" t="s">
        <v>1351</v>
      </c>
      <c r="E7" s="14" t="s">
        <v>1351</v>
      </c>
      <c r="F7" s="15">
        <v>1</v>
      </c>
      <c r="G7" s="14" t="e">
        <f t="shared" si="0"/>
        <v>#VALUE!</v>
      </c>
      <c r="H7" s="18" t="s">
        <v>1342</v>
      </c>
      <c r="I7" s="1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 x14ac:dyDescent="0.25">
      <c r="A8" s="19">
        <v>7519</v>
      </c>
      <c r="B8" s="12" t="s">
        <v>706</v>
      </c>
      <c r="C8" s="13" t="s">
        <v>1351</v>
      </c>
      <c r="D8" s="14" t="s">
        <v>1351</v>
      </c>
      <c r="E8" s="14" t="s">
        <v>1351</v>
      </c>
      <c r="F8" s="15">
        <v>1</v>
      </c>
      <c r="G8" s="14" t="e">
        <f t="shared" si="0"/>
        <v>#VALUE!</v>
      </c>
      <c r="H8" s="18" t="s">
        <v>1342</v>
      </c>
      <c r="I8" s="1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 x14ac:dyDescent="0.25">
      <c r="A9" s="19">
        <v>7519</v>
      </c>
      <c r="B9" s="12" t="s">
        <v>673</v>
      </c>
      <c r="C9" s="13" t="s">
        <v>1351</v>
      </c>
      <c r="D9" s="14" t="s">
        <v>1351</v>
      </c>
      <c r="E9" s="14" t="s">
        <v>1351</v>
      </c>
      <c r="F9" s="15">
        <v>1</v>
      </c>
      <c r="G9" s="14" t="e">
        <f t="shared" si="0"/>
        <v>#VALUE!</v>
      </c>
      <c r="H9" s="18" t="s">
        <v>1342</v>
      </c>
      <c r="I9" s="1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25">
      <c r="A10" s="19">
        <v>7519</v>
      </c>
      <c r="B10" s="12" t="s">
        <v>715</v>
      </c>
      <c r="C10" s="13" t="s">
        <v>1351</v>
      </c>
      <c r="D10" s="14" t="s">
        <v>1351</v>
      </c>
      <c r="E10" s="14" t="s">
        <v>1351</v>
      </c>
      <c r="F10" s="15">
        <v>2</v>
      </c>
      <c r="G10" s="14" t="e">
        <f t="shared" si="0"/>
        <v>#VALUE!</v>
      </c>
      <c r="H10" s="18" t="s">
        <v>1342</v>
      </c>
      <c r="I10" s="1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 x14ac:dyDescent="0.25">
      <c r="A11" s="20">
        <v>7601</v>
      </c>
      <c r="B11" s="12" t="s">
        <v>876</v>
      </c>
      <c r="C11" s="13" t="s">
        <v>1351</v>
      </c>
      <c r="D11" s="14" t="s">
        <v>1351</v>
      </c>
      <c r="E11" s="14" t="s">
        <v>1351</v>
      </c>
      <c r="F11" s="15">
        <v>1</v>
      </c>
      <c r="G11" s="14" t="e">
        <f t="shared" si="0"/>
        <v>#VALUE!</v>
      </c>
      <c r="H11" s="18" t="s">
        <v>1321</v>
      </c>
      <c r="I11" s="1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25">
      <c r="A12" s="21">
        <v>7604</v>
      </c>
      <c r="B12" s="12" t="s">
        <v>1178</v>
      </c>
      <c r="C12" s="13" t="s">
        <v>1351</v>
      </c>
      <c r="D12" s="14" t="s">
        <v>1351</v>
      </c>
      <c r="E12" s="14" t="s">
        <v>1351</v>
      </c>
      <c r="F12" s="15">
        <v>1</v>
      </c>
      <c r="G12" s="14" t="e">
        <f t="shared" si="0"/>
        <v>#VALUE!</v>
      </c>
      <c r="H12" s="18" t="s">
        <v>1331</v>
      </c>
      <c r="I12" s="1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25">
      <c r="A13" s="21">
        <v>7604</v>
      </c>
      <c r="B13" s="12" t="s">
        <v>1182</v>
      </c>
      <c r="C13" s="13" t="s">
        <v>1351</v>
      </c>
      <c r="D13" s="14" t="s">
        <v>1351</v>
      </c>
      <c r="E13" s="14" t="s">
        <v>1351</v>
      </c>
      <c r="F13" s="15">
        <v>2</v>
      </c>
      <c r="G13" s="14" t="e">
        <f t="shared" si="0"/>
        <v>#VALUE!</v>
      </c>
      <c r="H13" s="18" t="s">
        <v>1331</v>
      </c>
      <c r="I13" s="1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 x14ac:dyDescent="0.25">
      <c r="A14" s="22">
        <v>7605</v>
      </c>
      <c r="B14" s="12" t="s">
        <v>1178</v>
      </c>
      <c r="C14" s="13" t="s">
        <v>1351</v>
      </c>
      <c r="D14" s="14" t="s">
        <v>1351</v>
      </c>
      <c r="E14" s="14" t="s">
        <v>1351</v>
      </c>
      <c r="F14" s="15">
        <v>1</v>
      </c>
      <c r="G14" s="14" t="e">
        <f t="shared" si="0"/>
        <v>#VALUE!</v>
      </c>
      <c r="H14" s="18" t="s">
        <v>1354</v>
      </c>
      <c r="I14" s="1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 x14ac:dyDescent="0.25">
      <c r="A15" s="22">
        <v>7605</v>
      </c>
      <c r="B15" s="12" t="s">
        <v>1182</v>
      </c>
      <c r="C15" s="13" t="s">
        <v>1351</v>
      </c>
      <c r="D15" s="14" t="s">
        <v>1351</v>
      </c>
      <c r="E15" s="14" t="s">
        <v>1351</v>
      </c>
      <c r="F15" s="15">
        <v>2</v>
      </c>
      <c r="G15" s="14" t="e">
        <f t="shared" si="0"/>
        <v>#VALUE!</v>
      </c>
      <c r="H15" s="18" t="s">
        <v>1354</v>
      </c>
      <c r="I15" s="1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 x14ac:dyDescent="0.25">
      <c r="A16" s="23">
        <v>7624</v>
      </c>
      <c r="B16" s="12" t="s">
        <v>698</v>
      </c>
      <c r="C16" s="13" t="s">
        <v>1351</v>
      </c>
      <c r="D16" s="14" t="s">
        <v>1351</v>
      </c>
      <c r="E16" s="14" t="s">
        <v>1351</v>
      </c>
      <c r="F16" s="15">
        <v>1</v>
      </c>
      <c r="G16" s="14" t="e">
        <f t="shared" si="0"/>
        <v>#VALUE!</v>
      </c>
      <c r="H16" s="18" t="s">
        <v>1321</v>
      </c>
      <c r="I16" s="1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75" customHeight="1" x14ac:dyDescent="0.25">
      <c r="A17" s="23">
        <v>7624</v>
      </c>
      <c r="B17" s="12" t="s">
        <v>1355</v>
      </c>
      <c r="C17" s="13" t="s">
        <v>1351</v>
      </c>
      <c r="D17" s="14" t="s">
        <v>1351</v>
      </c>
      <c r="E17" s="14" t="s">
        <v>1351</v>
      </c>
      <c r="F17" s="15">
        <v>2</v>
      </c>
      <c r="G17" s="14" t="e">
        <f t="shared" si="0"/>
        <v>#VALUE!</v>
      </c>
      <c r="H17" s="18" t="s">
        <v>1321</v>
      </c>
      <c r="I17" s="1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 x14ac:dyDescent="0.25">
      <c r="A18" s="23">
        <v>7624</v>
      </c>
      <c r="B18" s="12" t="s">
        <v>1356</v>
      </c>
      <c r="C18" s="13" t="s">
        <v>1351</v>
      </c>
      <c r="D18" s="14" t="s">
        <v>1351</v>
      </c>
      <c r="E18" s="14" t="s">
        <v>1351</v>
      </c>
      <c r="F18" s="15">
        <v>4</v>
      </c>
      <c r="G18" s="14" t="e">
        <f t="shared" si="0"/>
        <v>#VALUE!</v>
      </c>
      <c r="H18" s="18" t="s">
        <v>1321</v>
      </c>
      <c r="I18" s="1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 x14ac:dyDescent="0.25">
      <c r="A19" s="23">
        <v>7624</v>
      </c>
      <c r="B19" s="12" t="s">
        <v>737</v>
      </c>
      <c r="C19" s="13" t="s">
        <v>1351</v>
      </c>
      <c r="D19" s="14" t="s">
        <v>1351</v>
      </c>
      <c r="E19" s="14" t="s">
        <v>1351</v>
      </c>
      <c r="F19" s="15">
        <v>3</v>
      </c>
      <c r="G19" s="14" t="e">
        <f t="shared" si="0"/>
        <v>#VALUE!</v>
      </c>
      <c r="H19" s="18" t="s">
        <v>1321</v>
      </c>
      <c r="I19" s="1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.75" customHeight="1" x14ac:dyDescent="0.25">
      <c r="A20" s="23">
        <v>7624</v>
      </c>
      <c r="B20" s="12" t="s">
        <v>767</v>
      </c>
      <c r="C20" s="13" t="s">
        <v>1351</v>
      </c>
      <c r="D20" s="14" t="s">
        <v>1351</v>
      </c>
      <c r="E20" s="14" t="s">
        <v>1351</v>
      </c>
      <c r="F20" s="15">
        <v>2</v>
      </c>
      <c r="G20" s="14" t="e">
        <f t="shared" si="0"/>
        <v>#VALUE!</v>
      </c>
      <c r="H20" s="18" t="s">
        <v>1321</v>
      </c>
      <c r="I20" s="1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.75" customHeight="1" x14ac:dyDescent="0.25">
      <c r="A21" s="24">
        <v>7632</v>
      </c>
      <c r="B21" s="12" t="s">
        <v>698</v>
      </c>
      <c r="C21" s="13" t="s">
        <v>1351</v>
      </c>
      <c r="D21" s="14" t="s">
        <v>1351</v>
      </c>
      <c r="E21" s="14" t="s">
        <v>1351</v>
      </c>
      <c r="F21" s="15">
        <v>1</v>
      </c>
      <c r="G21" s="14" t="e">
        <f t="shared" si="0"/>
        <v>#VALUE!</v>
      </c>
      <c r="H21" s="18" t="s">
        <v>1323</v>
      </c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.75" customHeight="1" x14ac:dyDescent="0.25">
      <c r="A22" s="24">
        <v>7632</v>
      </c>
      <c r="B22" s="12" t="s">
        <v>767</v>
      </c>
      <c r="C22" s="13" t="s">
        <v>1351</v>
      </c>
      <c r="D22" s="14" t="s">
        <v>1351</v>
      </c>
      <c r="E22" s="14" t="s">
        <v>1351</v>
      </c>
      <c r="F22" s="15">
        <v>1</v>
      </c>
      <c r="G22" s="14" t="e">
        <f t="shared" si="0"/>
        <v>#VALUE!</v>
      </c>
      <c r="H22" s="18" t="s">
        <v>1323</v>
      </c>
      <c r="I22" s="1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.75" customHeight="1" x14ac:dyDescent="0.25">
      <c r="A23" s="17">
        <v>7635</v>
      </c>
      <c r="B23" s="12" t="s">
        <v>698</v>
      </c>
      <c r="C23" s="13" t="s">
        <v>1351</v>
      </c>
      <c r="D23" s="14" t="s">
        <v>1351</v>
      </c>
      <c r="E23" s="14" t="s">
        <v>1351</v>
      </c>
      <c r="F23" s="15">
        <v>1</v>
      </c>
      <c r="G23" s="14" t="e">
        <f t="shared" si="0"/>
        <v>#VALUE!</v>
      </c>
      <c r="H23" s="18" t="s">
        <v>1323</v>
      </c>
      <c r="I23" s="1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.75" customHeight="1" x14ac:dyDescent="0.25">
      <c r="A24" s="17">
        <v>7635</v>
      </c>
      <c r="B24" s="12" t="s">
        <v>767</v>
      </c>
      <c r="C24" s="13" t="s">
        <v>1351</v>
      </c>
      <c r="D24" s="14" t="s">
        <v>1351</v>
      </c>
      <c r="E24" s="14" t="s">
        <v>1351</v>
      </c>
      <c r="F24" s="15">
        <v>1</v>
      </c>
      <c r="G24" s="14" t="e">
        <f t="shared" si="0"/>
        <v>#VALUE!</v>
      </c>
      <c r="H24" s="18" t="s">
        <v>1323</v>
      </c>
      <c r="I24" s="1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.75" customHeight="1" x14ac:dyDescent="0.25">
      <c r="A25" s="21">
        <v>7680</v>
      </c>
      <c r="B25" s="12" t="s">
        <v>238</v>
      </c>
      <c r="C25" s="13" t="s">
        <v>1351</v>
      </c>
      <c r="D25" s="14" t="s">
        <v>1351</v>
      </c>
      <c r="E25" s="14" t="s">
        <v>1351</v>
      </c>
      <c r="F25" s="15">
        <v>26</v>
      </c>
      <c r="G25" s="14" t="e">
        <f t="shared" si="0"/>
        <v>#VALUE!</v>
      </c>
      <c r="H25" s="18" t="s">
        <v>1328</v>
      </c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.75" customHeight="1" x14ac:dyDescent="0.25">
      <c r="A26" s="25">
        <v>7748</v>
      </c>
      <c r="B26" s="12" t="s">
        <v>698</v>
      </c>
      <c r="C26" s="13" t="s">
        <v>1351</v>
      </c>
      <c r="D26" s="14" t="s">
        <v>1351</v>
      </c>
      <c r="E26" s="14" t="s">
        <v>1351</v>
      </c>
      <c r="F26" s="15">
        <v>1</v>
      </c>
      <c r="G26" s="14" t="e">
        <f t="shared" si="0"/>
        <v>#VALUE!</v>
      </c>
      <c r="H26" s="18" t="s">
        <v>1329</v>
      </c>
      <c r="I26" s="1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.75" customHeight="1" x14ac:dyDescent="0.25">
      <c r="A27" s="25">
        <v>7748</v>
      </c>
      <c r="B27" s="12" t="s">
        <v>727</v>
      </c>
      <c r="C27" s="13" t="s">
        <v>1351</v>
      </c>
      <c r="D27" s="14" t="s">
        <v>1351</v>
      </c>
      <c r="E27" s="14" t="s">
        <v>1351</v>
      </c>
      <c r="F27" s="15">
        <v>6</v>
      </c>
      <c r="G27" s="14" t="e">
        <f t="shared" si="0"/>
        <v>#VALUE!</v>
      </c>
      <c r="H27" s="18" t="s">
        <v>1329</v>
      </c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.75" customHeight="1" x14ac:dyDescent="0.25">
      <c r="A28" s="25">
        <v>7748</v>
      </c>
      <c r="B28" s="12" t="s">
        <v>735</v>
      </c>
      <c r="C28" s="13" t="s">
        <v>1351</v>
      </c>
      <c r="D28" s="14" t="s">
        <v>1351</v>
      </c>
      <c r="E28" s="14" t="s">
        <v>1351</v>
      </c>
      <c r="F28" s="15">
        <v>6</v>
      </c>
      <c r="G28" s="14" t="e">
        <f t="shared" si="0"/>
        <v>#VALUE!</v>
      </c>
      <c r="H28" s="18" t="s">
        <v>1329</v>
      </c>
      <c r="I28" s="1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.75" customHeight="1" x14ac:dyDescent="0.25">
      <c r="A29" s="21">
        <v>7760</v>
      </c>
      <c r="B29" s="12" t="s">
        <v>1000</v>
      </c>
      <c r="C29" s="13" t="s">
        <v>1351</v>
      </c>
      <c r="D29" s="14" t="s">
        <v>1351</v>
      </c>
      <c r="E29" s="14" t="s">
        <v>1351</v>
      </c>
      <c r="F29" s="15">
        <v>2</v>
      </c>
      <c r="G29" s="14" t="e">
        <f t="shared" si="0"/>
        <v>#VALUE!</v>
      </c>
      <c r="H29" s="18" t="s">
        <v>1336</v>
      </c>
      <c r="I29" s="1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.75" customHeight="1" x14ac:dyDescent="0.25">
      <c r="A30" s="19">
        <v>7761</v>
      </c>
      <c r="B30" s="12" t="s">
        <v>1006</v>
      </c>
      <c r="C30" s="13" t="s">
        <v>1351</v>
      </c>
      <c r="D30" s="14" t="s">
        <v>1351</v>
      </c>
      <c r="E30" s="14" t="s">
        <v>1351</v>
      </c>
      <c r="F30" s="15">
        <v>2</v>
      </c>
      <c r="G30" s="14" t="e">
        <f t="shared" si="0"/>
        <v>#VALUE!</v>
      </c>
      <c r="H30" s="18" t="s">
        <v>1323</v>
      </c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.75" customHeight="1" x14ac:dyDescent="0.25">
      <c r="A31" s="19">
        <v>7761</v>
      </c>
      <c r="B31" s="12" t="s">
        <v>1134</v>
      </c>
      <c r="C31" s="13" t="s">
        <v>1351</v>
      </c>
      <c r="D31" s="14" t="s">
        <v>1351</v>
      </c>
      <c r="E31" s="14" t="s">
        <v>1351</v>
      </c>
      <c r="F31" s="15">
        <v>1</v>
      </c>
      <c r="G31" s="14" t="e">
        <f t="shared" si="0"/>
        <v>#VALUE!</v>
      </c>
      <c r="H31" s="18" t="s">
        <v>1323</v>
      </c>
      <c r="I31" s="1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.75" customHeight="1" x14ac:dyDescent="0.25">
      <c r="A32" s="19">
        <v>7761</v>
      </c>
      <c r="B32" s="12" t="s">
        <v>1357</v>
      </c>
      <c r="C32" s="13" t="s">
        <v>1351</v>
      </c>
      <c r="D32" s="14" t="s">
        <v>1351</v>
      </c>
      <c r="E32" s="14" t="s">
        <v>1351</v>
      </c>
      <c r="F32" s="15">
        <v>1</v>
      </c>
      <c r="G32" s="14" t="e">
        <f t="shared" si="0"/>
        <v>#VALUE!</v>
      </c>
      <c r="H32" s="18" t="s">
        <v>1323</v>
      </c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.75" customHeight="1" x14ac:dyDescent="0.25">
      <c r="A33" s="26">
        <v>7768</v>
      </c>
      <c r="B33" s="12" t="s">
        <v>1000</v>
      </c>
      <c r="C33" s="13" t="s">
        <v>1351</v>
      </c>
      <c r="D33" s="14" t="s">
        <v>1351</v>
      </c>
      <c r="E33" s="14" t="s">
        <v>1351</v>
      </c>
      <c r="F33" s="15">
        <v>1</v>
      </c>
      <c r="G33" s="14" t="e">
        <f t="shared" si="0"/>
        <v>#VALUE!</v>
      </c>
      <c r="H33" s="18" t="s">
        <v>1330</v>
      </c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.75" customHeight="1" x14ac:dyDescent="0.25">
      <c r="A34" s="22">
        <v>7791</v>
      </c>
      <c r="B34" s="12" t="s">
        <v>1000</v>
      </c>
      <c r="C34" s="13" t="s">
        <v>1351</v>
      </c>
      <c r="D34" s="14" t="s">
        <v>1351</v>
      </c>
      <c r="E34" s="14" t="s">
        <v>1351</v>
      </c>
      <c r="F34" s="15">
        <v>1</v>
      </c>
      <c r="G34" s="14" t="e">
        <f t="shared" si="0"/>
        <v>#VALUE!</v>
      </c>
      <c r="H34" s="18" t="s">
        <v>1323</v>
      </c>
      <c r="I34" s="16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.75" customHeight="1" x14ac:dyDescent="0.25">
      <c r="A35" s="22">
        <v>7791</v>
      </c>
      <c r="B35" s="12" t="s">
        <v>1134</v>
      </c>
      <c r="C35" s="13" t="s">
        <v>1351</v>
      </c>
      <c r="D35" s="14" t="s">
        <v>1351</v>
      </c>
      <c r="E35" s="14" t="s">
        <v>1351</v>
      </c>
      <c r="F35" s="15">
        <v>2</v>
      </c>
      <c r="G35" s="14" t="e">
        <f t="shared" si="0"/>
        <v>#VALUE!</v>
      </c>
      <c r="H35" s="18" t="s">
        <v>1323</v>
      </c>
      <c r="I35" s="16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.75" customHeight="1" x14ac:dyDescent="0.25">
      <c r="A36" s="27">
        <v>7793</v>
      </c>
      <c r="B36" s="12" t="s">
        <v>998</v>
      </c>
      <c r="C36" s="13" t="s">
        <v>1351</v>
      </c>
      <c r="D36" s="14" t="s">
        <v>1351</v>
      </c>
      <c r="E36" s="14" t="s">
        <v>1351</v>
      </c>
      <c r="F36" s="15">
        <v>1</v>
      </c>
      <c r="G36" s="14" t="e">
        <f t="shared" si="0"/>
        <v>#VALUE!</v>
      </c>
      <c r="H36" s="18" t="s">
        <v>1323</v>
      </c>
      <c r="I36" s="16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.75" customHeight="1" x14ac:dyDescent="0.25">
      <c r="A37" s="27">
        <v>7793</v>
      </c>
      <c r="B37" s="12" t="s">
        <v>1134</v>
      </c>
      <c r="C37" s="13" t="s">
        <v>1351</v>
      </c>
      <c r="D37" s="14" t="s">
        <v>1351</v>
      </c>
      <c r="E37" s="14" t="s">
        <v>1351</v>
      </c>
      <c r="F37" s="15">
        <v>1</v>
      </c>
      <c r="G37" s="14" t="e">
        <f t="shared" si="0"/>
        <v>#VALUE!</v>
      </c>
      <c r="H37" s="18" t="s">
        <v>1323</v>
      </c>
      <c r="I37" s="16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.75" customHeight="1" x14ac:dyDescent="0.25">
      <c r="A38" s="28">
        <v>7794</v>
      </c>
      <c r="B38" s="12" t="s">
        <v>1000</v>
      </c>
      <c r="C38" s="13" t="s">
        <v>1351</v>
      </c>
      <c r="D38" s="14" t="s">
        <v>1351</v>
      </c>
      <c r="E38" s="14" t="s">
        <v>1351</v>
      </c>
      <c r="F38" s="15">
        <v>2</v>
      </c>
      <c r="G38" s="14" t="e">
        <f t="shared" si="0"/>
        <v>#VALUE!</v>
      </c>
      <c r="H38" s="18" t="s">
        <v>1330</v>
      </c>
      <c r="I38" s="16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.75" customHeight="1" x14ac:dyDescent="0.25">
      <c r="A39" s="29">
        <v>7803</v>
      </c>
      <c r="B39" s="12" t="s">
        <v>882</v>
      </c>
      <c r="C39" s="13" t="s">
        <v>1351</v>
      </c>
      <c r="D39" s="14" t="s">
        <v>1351</v>
      </c>
      <c r="E39" s="14" t="s">
        <v>1351</v>
      </c>
      <c r="F39" s="15">
        <v>1</v>
      </c>
      <c r="G39" s="14" t="e">
        <f t="shared" si="0"/>
        <v>#VALUE!</v>
      </c>
      <c r="H39" s="18" t="s">
        <v>1332</v>
      </c>
      <c r="I39" s="16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.75" customHeight="1" x14ac:dyDescent="0.25">
      <c r="A40" s="30">
        <v>7805</v>
      </c>
      <c r="B40" s="12" t="s">
        <v>1006</v>
      </c>
      <c r="C40" s="13" t="s">
        <v>1351</v>
      </c>
      <c r="D40" s="14" t="s">
        <v>1351</v>
      </c>
      <c r="E40" s="14" t="s">
        <v>1351</v>
      </c>
      <c r="F40" s="15">
        <v>4</v>
      </c>
      <c r="G40" s="14" t="e">
        <f t="shared" si="0"/>
        <v>#VALUE!</v>
      </c>
      <c r="H40" s="18" t="s">
        <v>1323</v>
      </c>
      <c r="I40" s="16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.75" customHeight="1" x14ac:dyDescent="0.25">
      <c r="A41" s="19">
        <v>7809</v>
      </c>
      <c r="B41" s="12" t="s">
        <v>421</v>
      </c>
      <c r="C41" s="13" t="s">
        <v>1351</v>
      </c>
      <c r="D41" s="14" t="s">
        <v>1351</v>
      </c>
      <c r="E41" s="14" t="s">
        <v>1351</v>
      </c>
      <c r="F41" s="15">
        <v>1</v>
      </c>
      <c r="G41" s="14" t="e">
        <f t="shared" si="0"/>
        <v>#VALUE!</v>
      </c>
      <c r="H41" s="18" t="s">
        <v>1358</v>
      </c>
      <c r="I41" s="16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.75" customHeight="1" x14ac:dyDescent="0.25">
      <c r="A42" s="17">
        <v>7820</v>
      </c>
      <c r="B42" s="12" t="s">
        <v>1134</v>
      </c>
      <c r="C42" s="13" t="s">
        <v>1351</v>
      </c>
      <c r="D42" s="14" t="s">
        <v>1351</v>
      </c>
      <c r="E42" s="14" t="s">
        <v>1351</v>
      </c>
      <c r="F42" s="15">
        <v>3</v>
      </c>
      <c r="G42" s="14" t="e">
        <f t="shared" si="0"/>
        <v>#VALUE!</v>
      </c>
      <c r="H42" s="18" t="s">
        <v>1319</v>
      </c>
      <c r="I42" s="16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.75" customHeight="1" x14ac:dyDescent="0.25">
      <c r="A43" s="17">
        <v>7820</v>
      </c>
      <c r="B43" s="12" t="s">
        <v>189</v>
      </c>
      <c r="C43" s="13" t="s">
        <v>1351</v>
      </c>
      <c r="D43" s="14" t="s">
        <v>1351</v>
      </c>
      <c r="E43" s="14" t="s">
        <v>1351</v>
      </c>
      <c r="F43" s="15">
        <v>2</v>
      </c>
      <c r="G43" s="14" t="e">
        <f t="shared" si="0"/>
        <v>#VALUE!</v>
      </c>
      <c r="H43" s="18" t="s">
        <v>1319</v>
      </c>
      <c r="I43" s="16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.75" customHeight="1" x14ac:dyDescent="0.25">
      <c r="A44" s="17">
        <v>7820</v>
      </c>
      <c r="B44" s="12" t="s">
        <v>1026</v>
      </c>
      <c r="C44" s="13" t="s">
        <v>1351</v>
      </c>
      <c r="D44" s="14" t="s">
        <v>1351</v>
      </c>
      <c r="E44" s="14" t="s">
        <v>1351</v>
      </c>
      <c r="F44" s="15">
        <v>1</v>
      </c>
      <c r="G44" s="14" t="e">
        <f t="shared" si="0"/>
        <v>#VALUE!</v>
      </c>
      <c r="H44" s="18" t="s">
        <v>1319</v>
      </c>
      <c r="I44" s="3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.75" customHeight="1" x14ac:dyDescent="0.25">
      <c r="A45" s="19">
        <v>7827</v>
      </c>
      <c r="B45" s="12" t="s">
        <v>1038</v>
      </c>
      <c r="C45" s="13" t="s">
        <v>1351</v>
      </c>
      <c r="D45" s="14" t="s">
        <v>1351</v>
      </c>
      <c r="E45" s="14" t="s">
        <v>1351</v>
      </c>
      <c r="F45" s="15">
        <v>5</v>
      </c>
      <c r="G45" s="14" t="e">
        <f t="shared" si="0"/>
        <v>#VALUE!</v>
      </c>
      <c r="H45" s="18" t="s">
        <v>1327</v>
      </c>
      <c r="I45" s="3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.75" customHeight="1" x14ac:dyDescent="0.25">
      <c r="A46" s="32">
        <v>7828</v>
      </c>
      <c r="B46" s="12" t="s">
        <v>988</v>
      </c>
      <c r="C46" s="13" t="s">
        <v>1351</v>
      </c>
      <c r="D46" s="14" t="s">
        <v>1351</v>
      </c>
      <c r="E46" s="14" t="s">
        <v>1351</v>
      </c>
      <c r="F46" s="15">
        <v>1</v>
      </c>
      <c r="G46" s="14" t="e">
        <f t="shared" si="0"/>
        <v>#VALUE!</v>
      </c>
      <c r="H46" s="18" t="s">
        <v>1334</v>
      </c>
      <c r="I46" s="3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.75" customHeight="1" x14ac:dyDescent="0.25">
      <c r="A47" s="33">
        <v>7831</v>
      </c>
      <c r="B47" s="12" t="s">
        <v>238</v>
      </c>
      <c r="C47" s="13" t="s">
        <v>1351</v>
      </c>
      <c r="D47" s="14" t="s">
        <v>1351</v>
      </c>
      <c r="E47" s="14" t="s">
        <v>1351</v>
      </c>
      <c r="F47" s="15">
        <v>1</v>
      </c>
      <c r="G47" s="14" t="e">
        <f t="shared" si="0"/>
        <v>#VALUE!</v>
      </c>
      <c r="H47" s="18" t="s">
        <v>1336</v>
      </c>
      <c r="I47" s="3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.75" customHeight="1" x14ac:dyDescent="0.25">
      <c r="A48" s="22">
        <v>7832</v>
      </c>
      <c r="B48" s="12" t="s">
        <v>535</v>
      </c>
      <c r="C48" s="13" t="s">
        <v>1351</v>
      </c>
      <c r="D48" s="14" t="s">
        <v>1351</v>
      </c>
      <c r="E48" s="14" t="s">
        <v>1351</v>
      </c>
      <c r="F48" s="15">
        <v>3</v>
      </c>
      <c r="G48" s="14" t="e">
        <f t="shared" si="0"/>
        <v>#VALUE!</v>
      </c>
      <c r="H48" s="18" t="s">
        <v>1359</v>
      </c>
      <c r="I48" s="3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.75" customHeight="1" x14ac:dyDescent="0.25">
      <c r="A49" s="34">
        <v>7833</v>
      </c>
      <c r="B49" s="12" t="s">
        <v>465</v>
      </c>
      <c r="C49" s="13" t="s">
        <v>1351</v>
      </c>
      <c r="D49" s="14" t="s">
        <v>1351</v>
      </c>
      <c r="E49" s="14" t="s">
        <v>1351</v>
      </c>
      <c r="F49" s="15">
        <v>1</v>
      </c>
      <c r="G49" s="14" t="e">
        <f t="shared" si="0"/>
        <v>#VALUE!</v>
      </c>
      <c r="H49" s="18" t="s">
        <v>1359</v>
      </c>
      <c r="I49" s="3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.75" customHeight="1" x14ac:dyDescent="0.25">
      <c r="A50" s="19">
        <v>7834</v>
      </c>
      <c r="B50" s="12" t="s">
        <v>988</v>
      </c>
      <c r="C50" s="13" t="s">
        <v>1351</v>
      </c>
      <c r="D50" s="14" t="s">
        <v>1351</v>
      </c>
      <c r="E50" s="14" t="s">
        <v>1351</v>
      </c>
      <c r="F50" s="15">
        <v>1</v>
      </c>
      <c r="G50" s="14" t="e">
        <f t="shared" si="0"/>
        <v>#VALUE!</v>
      </c>
      <c r="H50" s="18" t="s">
        <v>1349</v>
      </c>
      <c r="I50" s="3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.75" customHeight="1" x14ac:dyDescent="0.25">
      <c r="A51" s="23">
        <v>7835</v>
      </c>
      <c r="B51" s="12" t="s">
        <v>240</v>
      </c>
      <c r="C51" s="13" t="s">
        <v>1351</v>
      </c>
      <c r="D51" s="14" t="s">
        <v>1351</v>
      </c>
      <c r="E51" s="14" t="s">
        <v>1351</v>
      </c>
      <c r="F51" s="15">
        <v>1</v>
      </c>
      <c r="G51" s="14" t="e">
        <f t="shared" si="0"/>
        <v>#VALUE!</v>
      </c>
      <c r="H51" s="18" t="s">
        <v>1337</v>
      </c>
      <c r="I51" s="3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.75" customHeight="1" x14ac:dyDescent="0.25">
      <c r="A52" s="23">
        <v>7835</v>
      </c>
      <c r="B52" s="12" t="s">
        <v>238</v>
      </c>
      <c r="C52" s="13" t="s">
        <v>1351</v>
      </c>
      <c r="D52" s="14" t="s">
        <v>1351</v>
      </c>
      <c r="E52" s="14" t="s">
        <v>1351</v>
      </c>
      <c r="F52" s="15">
        <v>1</v>
      </c>
      <c r="G52" s="14" t="e">
        <f t="shared" si="0"/>
        <v>#VALUE!</v>
      </c>
      <c r="H52" s="18" t="s">
        <v>1337</v>
      </c>
      <c r="I52" s="3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.75" customHeight="1" x14ac:dyDescent="0.25">
      <c r="A53" s="34">
        <v>7842</v>
      </c>
      <c r="B53" s="12" t="s">
        <v>465</v>
      </c>
      <c r="C53" s="13" t="s">
        <v>1351</v>
      </c>
      <c r="D53" s="14" t="s">
        <v>1351</v>
      </c>
      <c r="E53" s="14" t="s">
        <v>1351</v>
      </c>
      <c r="F53" s="15">
        <v>1</v>
      </c>
      <c r="G53" s="14" t="e">
        <f t="shared" si="0"/>
        <v>#VALUE!</v>
      </c>
      <c r="H53" s="18" t="s">
        <v>1360</v>
      </c>
      <c r="I53" s="3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.75" customHeight="1" x14ac:dyDescent="0.25">
      <c r="A54" s="23">
        <v>7843</v>
      </c>
      <c r="B54" s="12" t="s">
        <v>465</v>
      </c>
      <c r="C54" s="13" t="s">
        <v>1351</v>
      </c>
      <c r="D54" s="14" t="s">
        <v>1351</v>
      </c>
      <c r="E54" s="14" t="s">
        <v>1351</v>
      </c>
      <c r="F54" s="15">
        <v>1</v>
      </c>
      <c r="G54" s="14" t="e">
        <f t="shared" si="0"/>
        <v>#VALUE!</v>
      </c>
      <c r="H54" s="18" t="s">
        <v>1321</v>
      </c>
      <c r="I54" s="3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.75" customHeight="1" x14ac:dyDescent="0.25">
      <c r="A55" s="19">
        <v>7846</v>
      </c>
      <c r="B55" s="12" t="s">
        <v>1038</v>
      </c>
      <c r="C55" s="13" t="s">
        <v>1351</v>
      </c>
      <c r="D55" s="14" t="s">
        <v>1351</v>
      </c>
      <c r="E55" s="14" t="s">
        <v>1351</v>
      </c>
      <c r="F55" s="15">
        <v>5</v>
      </c>
      <c r="G55" s="14" t="e">
        <f t="shared" si="0"/>
        <v>#VALUE!</v>
      </c>
      <c r="H55" s="18" t="s">
        <v>1344</v>
      </c>
      <c r="I55" s="3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.75" customHeight="1" x14ac:dyDescent="0.25">
      <c r="A56" s="35">
        <v>7847</v>
      </c>
      <c r="B56" s="12" t="s">
        <v>1134</v>
      </c>
      <c r="C56" s="13" t="s">
        <v>1351</v>
      </c>
      <c r="D56" s="14" t="s">
        <v>1351</v>
      </c>
      <c r="E56" s="14" t="s">
        <v>1351</v>
      </c>
      <c r="F56" s="15">
        <v>1</v>
      </c>
      <c r="G56" s="14" t="e">
        <f t="shared" si="0"/>
        <v>#VALUE!</v>
      </c>
      <c r="H56" s="18" t="s">
        <v>1342</v>
      </c>
      <c r="I56" s="3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.75" customHeight="1" x14ac:dyDescent="0.25">
      <c r="A57" s="36">
        <v>7848</v>
      </c>
      <c r="B57" s="12" t="s">
        <v>234</v>
      </c>
      <c r="C57" s="13" t="s">
        <v>1351</v>
      </c>
      <c r="D57" s="14" t="s">
        <v>1351</v>
      </c>
      <c r="E57" s="14" t="s">
        <v>1351</v>
      </c>
      <c r="F57" s="15">
        <v>2</v>
      </c>
      <c r="G57" s="14" t="e">
        <f t="shared" si="0"/>
        <v>#VALUE!</v>
      </c>
      <c r="H57" s="18" t="s">
        <v>1346</v>
      </c>
      <c r="I57" s="31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.75" customHeight="1" x14ac:dyDescent="0.25">
      <c r="A58" s="37">
        <v>7849</v>
      </c>
      <c r="B58" s="12" t="s">
        <v>455</v>
      </c>
      <c r="C58" s="13" t="s">
        <v>1351</v>
      </c>
      <c r="D58" s="14" t="s">
        <v>1351</v>
      </c>
      <c r="E58" s="14" t="s">
        <v>1351</v>
      </c>
      <c r="F58" s="15">
        <v>1</v>
      </c>
      <c r="G58" s="14" t="e">
        <f t="shared" si="0"/>
        <v>#VALUE!</v>
      </c>
      <c r="H58" s="18" t="s">
        <v>1361</v>
      </c>
      <c r="I58" s="3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.75" customHeight="1" x14ac:dyDescent="0.25">
      <c r="A59" s="21">
        <v>7851</v>
      </c>
      <c r="B59" s="12" t="s">
        <v>234</v>
      </c>
      <c r="C59" s="13" t="s">
        <v>1351</v>
      </c>
      <c r="D59" s="14" t="s">
        <v>1351</v>
      </c>
      <c r="E59" s="14" t="s">
        <v>1351</v>
      </c>
      <c r="F59" s="15">
        <v>1.5</v>
      </c>
      <c r="G59" s="14" t="e">
        <f t="shared" si="0"/>
        <v>#VALUE!</v>
      </c>
      <c r="H59" s="18" t="s">
        <v>1317</v>
      </c>
      <c r="I59" s="3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.75" customHeight="1" x14ac:dyDescent="0.25">
      <c r="A60" s="36">
        <v>7853</v>
      </c>
      <c r="B60" s="12" t="s">
        <v>698</v>
      </c>
      <c r="C60" s="13" t="s">
        <v>1351</v>
      </c>
      <c r="D60" s="14" t="s">
        <v>1351</v>
      </c>
      <c r="E60" s="14" t="s">
        <v>1351</v>
      </c>
      <c r="F60" s="15">
        <v>1</v>
      </c>
      <c r="G60" s="14" t="e">
        <f t="shared" si="0"/>
        <v>#VALUE!</v>
      </c>
      <c r="H60" s="18" t="s">
        <v>1321</v>
      </c>
      <c r="I60" s="31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.75" customHeight="1" x14ac:dyDescent="0.25">
      <c r="A61" s="36">
        <v>7853</v>
      </c>
      <c r="B61" s="12" t="s">
        <v>737</v>
      </c>
      <c r="C61" s="13" t="s">
        <v>1351</v>
      </c>
      <c r="D61" s="14" t="s">
        <v>1351</v>
      </c>
      <c r="E61" s="14" t="s">
        <v>1351</v>
      </c>
      <c r="F61" s="15">
        <v>1</v>
      </c>
      <c r="G61" s="14" t="e">
        <f t="shared" si="0"/>
        <v>#VALUE!</v>
      </c>
      <c r="H61" s="18" t="s">
        <v>1321</v>
      </c>
      <c r="I61" s="3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.75" customHeight="1" x14ac:dyDescent="0.25">
      <c r="A62" s="36">
        <v>7853</v>
      </c>
      <c r="B62" s="12" t="s">
        <v>673</v>
      </c>
      <c r="C62" s="13" t="s">
        <v>1351</v>
      </c>
      <c r="D62" s="14" t="s">
        <v>1351</v>
      </c>
      <c r="E62" s="14" t="s">
        <v>1351</v>
      </c>
      <c r="F62" s="15">
        <v>1</v>
      </c>
      <c r="G62" s="14" t="e">
        <f t="shared" si="0"/>
        <v>#VALUE!</v>
      </c>
      <c r="H62" s="18" t="s">
        <v>1321</v>
      </c>
      <c r="I62" s="3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.75" customHeight="1" x14ac:dyDescent="0.25">
      <c r="A63" s="24">
        <v>7854</v>
      </c>
      <c r="B63" s="12" t="s">
        <v>1018</v>
      </c>
      <c r="C63" s="13" t="s">
        <v>1351</v>
      </c>
      <c r="D63" s="14" t="s">
        <v>1351</v>
      </c>
      <c r="E63" s="14" t="s">
        <v>1351</v>
      </c>
      <c r="F63" s="15">
        <v>1</v>
      </c>
      <c r="G63" s="14" t="e">
        <f t="shared" si="0"/>
        <v>#VALUE!</v>
      </c>
      <c r="H63" s="18" t="s">
        <v>1323</v>
      </c>
      <c r="I63" s="31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.75" customHeight="1" x14ac:dyDescent="0.25">
      <c r="A64" s="24">
        <v>7854</v>
      </c>
      <c r="B64" s="12" t="s">
        <v>228</v>
      </c>
      <c r="C64" s="13" t="s">
        <v>1351</v>
      </c>
      <c r="D64" s="14" t="s">
        <v>1351</v>
      </c>
      <c r="E64" s="14" t="s">
        <v>1351</v>
      </c>
      <c r="F64" s="15">
        <v>1</v>
      </c>
      <c r="G64" s="14" t="e">
        <f t="shared" si="0"/>
        <v>#VALUE!</v>
      </c>
      <c r="H64" s="18" t="s">
        <v>1323</v>
      </c>
      <c r="I64" s="31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.75" customHeight="1" x14ac:dyDescent="0.25">
      <c r="A65" s="25">
        <v>7856</v>
      </c>
      <c r="B65" s="12" t="s">
        <v>1038</v>
      </c>
      <c r="C65" s="13" t="s">
        <v>1351</v>
      </c>
      <c r="D65" s="14" t="s">
        <v>1351</v>
      </c>
      <c r="E65" s="14" t="s">
        <v>1351</v>
      </c>
      <c r="F65" s="15">
        <v>4</v>
      </c>
      <c r="G65" s="14" t="e">
        <f t="shared" si="0"/>
        <v>#VALUE!</v>
      </c>
      <c r="H65" s="18" t="s">
        <v>1323</v>
      </c>
      <c r="I65" s="3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.75" customHeight="1" x14ac:dyDescent="0.25">
      <c r="A66" s="25">
        <v>7856</v>
      </c>
      <c r="B66" s="12" t="s">
        <v>1134</v>
      </c>
      <c r="C66" s="13" t="s">
        <v>1351</v>
      </c>
      <c r="D66" s="14" t="s">
        <v>1351</v>
      </c>
      <c r="E66" s="14" t="s">
        <v>1351</v>
      </c>
      <c r="F66" s="15">
        <v>4</v>
      </c>
      <c r="G66" s="14" t="e">
        <f t="shared" si="0"/>
        <v>#VALUE!</v>
      </c>
      <c r="H66" s="18" t="s">
        <v>1323</v>
      </c>
      <c r="I66" s="31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.75" customHeight="1" x14ac:dyDescent="0.25">
      <c r="A67" s="38">
        <v>7857</v>
      </c>
      <c r="B67" s="12" t="s">
        <v>984</v>
      </c>
      <c r="C67" s="13" t="s">
        <v>1351</v>
      </c>
      <c r="D67" s="14" t="s">
        <v>1351</v>
      </c>
      <c r="E67" s="14" t="s">
        <v>1351</v>
      </c>
      <c r="F67" s="15">
        <v>1</v>
      </c>
      <c r="G67" s="14" t="e">
        <f t="shared" si="0"/>
        <v>#VALUE!</v>
      </c>
      <c r="H67" s="18" t="s">
        <v>1323</v>
      </c>
      <c r="I67" s="3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.75" customHeight="1" x14ac:dyDescent="0.25">
      <c r="A68" s="17">
        <v>7858</v>
      </c>
      <c r="B68" s="12" t="s">
        <v>986</v>
      </c>
      <c r="C68" s="13" t="s">
        <v>1351</v>
      </c>
      <c r="D68" s="14" t="s">
        <v>1351</v>
      </c>
      <c r="E68" s="14" t="s">
        <v>1351</v>
      </c>
      <c r="F68" s="15">
        <v>1</v>
      </c>
      <c r="G68" s="14" t="e">
        <f t="shared" si="0"/>
        <v>#VALUE!</v>
      </c>
      <c r="H68" s="18" t="s">
        <v>1323</v>
      </c>
      <c r="I68" s="3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.75" customHeight="1" x14ac:dyDescent="0.25">
      <c r="A69" s="17">
        <v>7858</v>
      </c>
      <c r="B69" s="12" t="s">
        <v>535</v>
      </c>
      <c r="C69" s="13" t="s">
        <v>1351</v>
      </c>
      <c r="D69" s="14" t="s">
        <v>1351</v>
      </c>
      <c r="E69" s="14" t="s">
        <v>1351</v>
      </c>
      <c r="F69" s="15">
        <v>1</v>
      </c>
      <c r="G69" s="14" t="e">
        <f t="shared" si="0"/>
        <v>#VALUE!</v>
      </c>
      <c r="H69" s="18" t="s">
        <v>1323</v>
      </c>
      <c r="I69" s="3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.75" customHeight="1" x14ac:dyDescent="0.25">
      <c r="A70" s="34">
        <v>7859</v>
      </c>
      <c r="B70" s="12" t="s">
        <v>236</v>
      </c>
      <c r="C70" s="13" t="s">
        <v>1351</v>
      </c>
      <c r="D70" s="14" t="s">
        <v>1351</v>
      </c>
      <c r="E70" s="14" t="s">
        <v>1351</v>
      </c>
      <c r="F70" s="15">
        <v>2.5</v>
      </c>
      <c r="G70" s="14" t="e">
        <f t="shared" si="0"/>
        <v>#VALUE!</v>
      </c>
      <c r="H70" s="18" t="s">
        <v>1323</v>
      </c>
      <c r="I70" s="31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.75" customHeight="1" x14ac:dyDescent="0.25">
      <c r="A71" s="22">
        <v>7860</v>
      </c>
      <c r="B71" s="12" t="s">
        <v>1357</v>
      </c>
      <c r="C71" s="13" t="s">
        <v>1351</v>
      </c>
      <c r="D71" s="14" t="s">
        <v>1351</v>
      </c>
      <c r="E71" s="14" t="s">
        <v>1351</v>
      </c>
      <c r="F71" s="15">
        <v>1</v>
      </c>
      <c r="G71" s="14" t="e">
        <f t="shared" si="0"/>
        <v>#VALUE!</v>
      </c>
      <c r="H71" s="18" t="s">
        <v>1323</v>
      </c>
      <c r="I71" s="31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.75" customHeight="1" x14ac:dyDescent="0.25">
      <c r="A72" s="19">
        <v>7866</v>
      </c>
      <c r="B72" s="12" t="s">
        <v>465</v>
      </c>
      <c r="C72" s="13" t="s">
        <v>1351</v>
      </c>
      <c r="D72" s="14" t="s">
        <v>1351</v>
      </c>
      <c r="E72" s="14" t="s">
        <v>1351</v>
      </c>
      <c r="F72" s="15">
        <v>2</v>
      </c>
      <c r="G72" s="14" t="e">
        <f t="shared" si="0"/>
        <v>#VALUE!</v>
      </c>
      <c r="H72" s="18" t="s">
        <v>1352</v>
      </c>
      <c r="I72" s="31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.75" customHeight="1" x14ac:dyDescent="0.25">
      <c r="A73" s="37">
        <v>7867</v>
      </c>
      <c r="B73" s="12" t="s">
        <v>988</v>
      </c>
      <c r="C73" s="13" t="s">
        <v>1351</v>
      </c>
      <c r="D73" s="14" t="s">
        <v>1351</v>
      </c>
      <c r="E73" s="14" t="s">
        <v>1351</v>
      </c>
      <c r="F73" s="15">
        <v>1</v>
      </c>
      <c r="G73" s="14" t="e">
        <f t="shared" si="0"/>
        <v>#VALUE!</v>
      </c>
      <c r="H73" s="18" t="s">
        <v>1336</v>
      </c>
      <c r="I73" s="3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.75" customHeight="1" x14ac:dyDescent="0.25">
      <c r="A74" s="39">
        <v>7868</v>
      </c>
      <c r="B74" s="12" t="s">
        <v>465</v>
      </c>
      <c r="C74" s="13" t="s">
        <v>1351</v>
      </c>
      <c r="D74" s="14" t="s">
        <v>1351</v>
      </c>
      <c r="E74" s="14" t="s">
        <v>1351</v>
      </c>
      <c r="F74" s="15">
        <v>1</v>
      </c>
      <c r="G74" s="14" t="e">
        <f t="shared" si="0"/>
        <v>#VALUE!</v>
      </c>
      <c r="H74" s="18" t="s">
        <v>1323</v>
      </c>
      <c r="I74" s="3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.75" customHeight="1" x14ac:dyDescent="0.25">
      <c r="A75" s="40">
        <v>7870</v>
      </c>
      <c r="B75" s="12" t="s">
        <v>1000</v>
      </c>
      <c r="C75" s="13" t="s">
        <v>1351</v>
      </c>
      <c r="D75" s="14" t="s">
        <v>1351</v>
      </c>
      <c r="E75" s="14" t="s">
        <v>1351</v>
      </c>
      <c r="F75" s="15">
        <v>1</v>
      </c>
      <c r="G75" s="14" t="e">
        <f t="shared" si="0"/>
        <v>#VALUE!</v>
      </c>
      <c r="H75" s="18" t="s">
        <v>1349</v>
      </c>
      <c r="I75" s="31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.75" customHeight="1" x14ac:dyDescent="0.25">
      <c r="A76" s="23">
        <v>7872</v>
      </c>
      <c r="B76" s="12" t="s">
        <v>465</v>
      </c>
      <c r="C76" s="13" t="s">
        <v>1351</v>
      </c>
      <c r="D76" s="14" t="s">
        <v>1351</v>
      </c>
      <c r="E76" s="14" t="s">
        <v>1351</v>
      </c>
      <c r="F76" s="15">
        <v>1</v>
      </c>
      <c r="G76" s="14" t="e">
        <f t="shared" si="0"/>
        <v>#VALUE!</v>
      </c>
      <c r="H76" s="18" t="s">
        <v>1329</v>
      </c>
      <c r="I76" s="31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.75" customHeight="1" x14ac:dyDescent="0.25">
      <c r="A77" s="23">
        <v>7872</v>
      </c>
      <c r="B77" s="12" t="s">
        <v>413</v>
      </c>
      <c r="C77" s="13" t="s">
        <v>1351</v>
      </c>
      <c r="D77" s="14" t="s">
        <v>1351</v>
      </c>
      <c r="E77" s="14" t="s">
        <v>1351</v>
      </c>
      <c r="F77" s="15">
        <v>1</v>
      </c>
      <c r="G77" s="14" t="e">
        <f t="shared" si="0"/>
        <v>#VALUE!</v>
      </c>
      <c r="H77" s="18" t="s">
        <v>1329</v>
      </c>
      <c r="I77" s="31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.75" customHeight="1" x14ac:dyDescent="0.25">
      <c r="A78" s="23">
        <v>7872</v>
      </c>
      <c r="B78" s="12" t="s">
        <v>1362</v>
      </c>
      <c r="C78" s="13" t="s">
        <v>1351</v>
      </c>
      <c r="D78" s="14" t="s">
        <v>1351</v>
      </c>
      <c r="E78" s="14" t="s">
        <v>1351</v>
      </c>
      <c r="F78" s="15">
        <v>1</v>
      </c>
      <c r="G78" s="14" t="e">
        <f t="shared" si="0"/>
        <v>#VALUE!</v>
      </c>
      <c r="H78" s="18" t="s">
        <v>1329</v>
      </c>
      <c r="I78" s="31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.75" customHeight="1" x14ac:dyDescent="0.25">
      <c r="A79" s="23">
        <v>7872</v>
      </c>
      <c r="B79" s="12" t="s">
        <v>433</v>
      </c>
      <c r="C79" s="13" t="s">
        <v>1351</v>
      </c>
      <c r="D79" s="14" t="s">
        <v>1351</v>
      </c>
      <c r="E79" s="14" t="s">
        <v>1351</v>
      </c>
      <c r="F79" s="15">
        <v>1</v>
      </c>
      <c r="G79" s="14" t="e">
        <f t="shared" si="0"/>
        <v>#VALUE!</v>
      </c>
      <c r="H79" s="18" t="s">
        <v>1329</v>
      </c>
      <c r="I79" s="31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.75" customHeight="1" x14ac:dyDescent="0.25">
      <c r="A80" s="41">
        <v>7874</v>
      </c>
      <c r="B80" s="12" t="s">
        <v>238</v>
      </c>
      <c r="C80" s="13" t="s">
        <v>1351</v>
      </c>
      <c r="D80" s="14" t="s">
        <v>1351</v>
      </c>
      <c r="E80" s="14" t="s">
        <v>1351</v>
      </c>
      <c r="F80" s="15">
        <v>1</v>
      </c>
      <c r="G80" s="14" t="e">
        <f t="shared" si="0"/>
        <v>#VALUE!</v>
      </c>
      <c r="H80" s="18" t="s">
        <v>1361</v>
      </c>
      <c r="I80" s="31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.75" customHeight="1" x14ac:dyDescent="0.25">
      <c r="A81" s="32">
        <v>7876</v>
      </c>
      <c r="B81" s="12" t="s">
        <v>238</v>
      </c>
      <c r="C81" s="13" t="s">
        <v>1351</v>
      </c>
      <c r="D81" s="14" t="s">
        <v>1351</v>
      </c>
      <c r="E81" s="14" t="s">
        <v>1351</v>
      </c>
      <c r="F81" s="15">
        <v>3</v>
      </c>
      <c r="G81" s="14" t="e">
        <f t="shared" si="0"/>
        <v>#VALUE!</v>
      </c>
      <c r="H81" s="18" t="s">
        <v>1324</v>
      </c>
      <c r="I81" s="31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.75" customHeight="1" x14ac:dyDescent="0.25">
      <c r="A82" s="42">
        <v>7877</v>
      </c>
      <c r="B82" s="12" t="s">
        <v>238</v>
      </c>
      <c r="C82" s="13" t="s">
        <v>1351</v>
      </c>
      <c r="D82" s="14" t="s">
        <v>1351</v>
      </c>
      <c r="E82" s="14" t="s">
        <v>1351</v>
      </c>
      <c r="F82" s="15">
        <v>5</v>
      </c>
      <c r="G82" s="14" t="e">
        <f t="shared" si="0"/>
        <v>#VALUE!</v>
      </c>
      <c r="H82" s="18" t="s">
        <v>1324</v>
      </c>
      <c r="I82" s="31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.75" customHeight="1" x14ac:dyDescent="0.25">
      <c r="A83" s="38">
        <v>7881</v>
      </c>
      <c r="B83" s="12" t="s">
        <v>1038</v>
      </c>
      <c r="C83" s="13" t="s">
        <v>1351</v>
      </c>
      <c r="D83" s="14" t="s">
        <v>1351</v>
      </c>
      <c r="E83" s="14" t="s">
        <v>1351</v>
      </c>
      <c r="F83" s="15">
        <v>4</v>
      </c>
      <c r="G83" s="14" t="e">
        <f t="shared" si="0"/>
        <v>#VALUE!</v>
      </c>
      <c r="H83" s="18" t="s">
        <v>1319</v>
      </c>
      <c r="I83" s="31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.75" customHeight="1" x14ac:dyDescent="0.25">
      <c r="A84" s="38">
        <v>7881</v>
      </c>
      <c r="B84" s="12" t="s">
        <v>1134</v>
      </c>
      <c r="C84" s="13" t="s">
        <v>1351</v>
      </c>
      <c r="D84" s="14" t="s">
        <v>1351</v>
      </c>
      <c r="E84" s="14" t="s">
        <v>1351</v>
      </c>
      <c r="F84" s="15">
        <v>3</v>
      </c>
      <c r="G84" s="14" t="e">
        <f t="shared" si="0"/>
        <v>#VALUE!</v>
      </c>
      <c r="H84" s="18" t="s">
        <v>1319</v>
      </c>
      <c r="I84" s="31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.75" customHeight="1" x14ac:dyDescent="0.25">
      <c r="A85" s="19">
        <v>7882</v>
      </c>
      <c r="B85" s="12" t="s">
        <v>1363</v>
      </c>
      <c r="C85" s="13" t="s">
        <v>1351</v>
      </c>
      <c r="D85" s="14" t="s">
        <v>1351</v>
      </c>
      <c r="E85" s="14" t="s">
        <v>1351</v>
      </c>
      <c r="F85" s="15">
        <v>1</v>
      </c>
      <c r="G85" s="14" t="e">
        <f t="shared" si="0"/>
        <v>#VALUE!</v>
      </c>
      <c r="H85" s="18" t="s">
        <v>1319</v>
      </c>
      <c r="I85" s="31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.75" customHeight="1" x14ac:dyDescent="0.25">
      <c r="A86" s="22">
        <v>7883</v>
      </c>
      <c r="B86" s="12" t="s">
        <v>455</v>
      </c>
      <c r="C86" s="13" t="s">
        <v>1351</v>
      </c>
      <c r="D86" s="14" t="s">
        <v>1351</v>
      </c>
      <c r="E86" s="14" t="s">
        <v>1351</v>
      </c>
      <c r="F86" s="15">
        <v>1</v>
      </c>
      <c r="G86" s="14" t="e">
        <f t="shared" si="0"/>
        <v>#VALUE!</v>
      </c>
      <c r="H86" s="18" t="s">
        <v>1364</v>
      </c>
      <c r="I86" s="3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.75" customHeight="1" x14ac:dyDescent="0.25">
      <c r="A87" s="19">
        <v>7884</v>
      </c>
      <c r="B87" s="12" t="s">
        <v>1006</v>
      </c>
      <c r="C87" s="13" t="s">
        <v>1351</v>
      </c>
      <c r="D87" s="14" t="s">
        <v>1351</v>
      </c>
      <c r="E87" s="14" t="s">
        <v>1351</v>
      </c>
      <c r="F87" s="15">
        <v>2</v>
      </c>
      <c r="G87" s="14" t="e">
        <f t="shared" si="0"/>
        <v>#VALUE!</v>
      </c>
      <c r="H87" s="43" t="s">
        <v>1320</v>
      </c>
      <c r="I87" s="3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.75" customHeight="1" x14ac:dyDescent="0.25">
      <c r="A88" s="35">
        <v>7885</v>
      </c>
      <c r="B88" s="12" t="s">
        <v>1026</v>
      </c>
      <c r="C88" s="13" t="s">
        <v>1351</v>
      </c>
      <c r="D88" s="14" t="s">
        <v>1351</v>
      </c>
      <c r="E88" s="14" t="s">
        <v>1351</v>
      </c>
      <c r="F88" s="15">
        <v>1</v>
      </c>
      <c r="G88" s="14" t="e">
        <f t="shared" si="0"/>
        <v>#VALUE!</v>
      </c>
      <c r="H88" s="43" t="s">
        <v>1320</v>
      </c>
      <c r="I88" s="3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.75" customHeight="1" x14ac:dyDescent="0.25">
      <c r="A89" s="35">
        <v>7885</v>
      </c>
      <c r="B89" s="12" t="s">
        <v>1000</v>
      </c>
      <c r="C89" s="13" t="s">
        <v>1351</v>
      </c>
      <c r="D89" s="14" t="s">
        <v>1351</v>
      </c>
      <c r="E89" s="14" t="s">
        <v>1351</v>
      </c>
      <c r="F89" s="15">
        <v>1</v>
      </c>
      <c r="G89" s="14" t="e">
        <f t="shared" si="0"/>
        <v>#VALUE!</v>
      </c>
      <c r="H89" s="43" t="s">
        <v>1320</v>
      </c>
      <c r="I89" s="3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.75" customHeight="1" x14ac:dyDescent="0.25">
      <c r="A90" s="21">
        <v>7886</v>
      </c>
      <c r="B90" s="12" t="s">
        <v>234</v>
      </c>
      <c r="C90" s="13" t="s">
        <v>1351</v>
      </c>
      <c r="D90" s="14" t="s">
        <v>1351</v>
      </c>
      <c r="E90" s="14" t="s">
        <v>1351</v>
      </c>
      <c r="F90" s="15">
        <v>4</v>
      </c>
      <c r="G90" s="14" t="e">
        <f t="shared" si="0"/>
        <v>#VALUE!</v>
      </c>
      <c r="H90" s="43" t="s">
        <v>1324</v>
      </c>
      <c r="I90" s="3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.75" customHeight="1" x14ac:dyDescent="0.25">
      <c r="A91" s="25">
        <v>7887</v>
      </c>
      <c r="B91" s="12" t="s">
        <v>211</v>
      </c>
      <c r="C91" s="13" t="s">
        <v>1351</v>
      </c>
      <c r="D91" s="14" t="s">
        <v>1351</v>
      </c>
      <c r="E91" s="14" t="s">
        <v>1351</v>
      </c>
      <c r="F91" s="15">
        <v>3</v>
      </c>
      <c r="G91" s="14" t="e">
        <f t="shared" si="0"/>
        <v>#VALUE!</v>
      </c>
      <c r="H91" s="43" t="s">
        <v>1324</v>
      </c>
      <c r="I91" s="3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.75" customHeight="1" x14ac:dyDescent="0.25">
      <c r="A92" s="25">
        <v>7887</v>
      </c>
      <c r="B92" s="12" t="s">
        <v>216</v>
      </c>
      <c r="C92" s="13" t="s">
        <v>1351</v>
      </c>
      <c r="D92" s="14" t="s">
        <v>1351</v>
      </c>
      <c r="E92" s="14" t="s">
        <v>1351</v>
      </c>
      <c r="F92" s="15">
        <v>2</v>
      </c>
      <c r="G92" s="14" t="e">
        <f t="shared" si="0"/>
        <v>#VALUE!</v>
      </c>
      <c r="H92" s="43" t="s">
        <v>1324</v>
      </c>
      <c r="I92" s="3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.75" customHeight="1" x14ac:dyDescent="0.25">
      <c r="A93" s="17">
        <v>7888</v>
      </c>
      <c r="B93" s="12" t="s">
        <v>18</v>
      </c>
      <c r="C93" s="13" t="s">
        <v>1351</v>
      </c>
      <c r="D93" s="14" t="s">
        <v>1351</v>
      </c>
      <c r="E93" s="14" t="s">
        <v>1351</v>
      </c>
      <c r="F93" s="15">
        <v>1</v>
      </c>
      <c r="G93" s="14" t="e">
        <f t="shared" si="0"/>
        <v>#VALUE!</v>
      </c>
      <c r="H93" s="43" t="s">
        <v>1324</v>
      </c>
      <c r="I93" s="3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.75" customHeight="1" x14ac:dyDescent="0.25">
      <c r="A94" s="17">
        <v>7888</v>
      </c>
      <c r="B94" s="12" t="s">
        <v>21</v>
      </c>
      <c r="C94" s="13" t="s">
        <v>1351</v>
      </c>
      <c r="D94" s="14" t="s">
        <v>1351</v>
      </c>
      <c r="E94" s="14" t="s">
        <v>1351</v>
      </c>
      <c r="F94" s="15">
        <v>1</v>
      </c>
      <c r="G94" s="14" t="e">
        <f t="shared" si="0"/>
        <v>#VALUE!</v>
      </c>
      <c r="H94" s="43" t="s">
        <v>1324</v>
      </c>
      <c r="I94" s="3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.75" customHeight="1" x14ac:dyDescent="0.25">
      <c r="A95" s="44">
        <v>7889</v>
      </c>
      <c r="B95" s="12" t="s">
        <v>234</v>
      </c>
      <c r="C95" s="13" t="s">
        <v>1351</v>
      </c>
      <c r="D95" s="14" t="s">
        <v>1351</v>
      </c>
      <c r="E95" s="14" t="s">
        <v>1351</v>
      </c>
      <c r="F95" s="15">
        <v>2</v>
      </c>
      <c r="G95" s="14" t="e">
        <f t="shared" si="0"/>
        <v>#VALUE!</v>
      </c>
      <c r="H95" s="43" t="s">
        <v>1346</v>
      </c>
      <c r="I95" s="3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.75" customHeight="1" x14ac:dyDescent="0.25">
      <c r="A96" s="45">
        <v>7890</v>
      </c>
      <c r="B96" s="12" t="s">
        <v>698</v>
      </c>
      <c r="C96" s="13" t="s">
        <v>1351</v>
      </c>
      <c r="D96" s="14" t="s">
        <v>1351</v>
      </c>
      <c r="E96" s="14" t="s">
        <v>1351</v>
      </c>
      <c r="F96" s="15">
        <v>1</v>
      </c>
      <c r="G96" s="14" t="e">
        <f t="shared" si="0"/>
        <v>#VALUE!</v>
      </c>
      <c r="H96" s="43" t="s">
        <v>1342</v>
      </c>
      <c r="I96" s="3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.75" customHeight="1" x14ac:dyDescent="0.25">
      <c r="A97" s="45">
        <v>7890</v>
      </c>
      <c r="B97" s="12" t="s">
        <v>1356</v>
      </c>
      <c r="C97" s="13" t="s">
        <v>1351</v>
      </c>
      <c r="D97" s="14" t="s">
        <v>1351</v>
      </c>
      <c r="E97" s="14" t="s">
        <v>1351</v>
      </c>
      <c r="F97" s="15">
        <v>2</v>
      </c>
      <c r="G97" s="14" t="e">
        <f t="shared" si="0"/>
        <v>#VALUE!</v>
      </c>
      <c r="H97" s="43" t="s">
        <v>1342</v>
      </c>
      <c r="I97" s="3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.75" customHeight="1" x14ac:dyDescent="0.25">
      <c r="A98" s="45">
        <v>7890</v>
      </c>
      <c r="B98" s="12" t="s">
        <v>908</v>
      </c>
      <c r="C98" s="13" t="s">
        <v>1351</v>
      </c>
      <c r="D98" s="14" t="s">
        <v>1351</v>
      </c>
      <c r="E98" s="14" t="s">
        <v>1351</v>
      </c>
      <c r="F98" s="15">
        <v>130</v>
      </c>
      <c r="G98" s="14" t="e">
        <f t="shared" si="0"/>
        <v>#VALUE!</v>
      </c>
      <c r="H98" s="43" t="s">
        <v>1342</v>
      </c>
      <c r="I98" s="3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.75" customHeight="1" x14ac:dyDescent="0.25">
      <c r="A99" s="45">
        <v>7890</v>
      </c>
      <c r="B99" s="12" t="s">
        <v>840</v>
      </c>
      <c r="C99" s="13" t="s">
        <v>1351</v>
      </c>
      <c r="D99" s="14" t="s">
        <v>1351</v>
      </c>
      <c r="E99" s="14" t="s">
        <v>1351</v>
      </c>
      <c r="F99" s="15">
        <v>2</v>
      </c>
      <c r="G99" s="14" t="e">
        <f t="shared" si="0"/>
        <v>#VALUE!</v>
      </c>
      <c r="H99" s="43" t="s">
        <v>1342</v>
      </c>
      <c r="I99" s="3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.75" customHeight="1" x14ac:dyDescent="0.25">
      <c r="A100" s="45">
        <v>7890</v>
      </c>
      <c r="B100" s="12" t="s">
        <v>900</v>
      </c>
      <c r="C100" s="13" t="s">
        <v>1351</v>
      </c>
      <c r="D100" s="14" t="s">
        <v>1351</v>
      </c>
      <c r="E100" s="14" t="s">
        <v>1351</v>
      </c>
      <c r="F100" s="15">
        <v>4</v>
      </c>
      <c r="G100" s="14" t="e">
        <f t="shared" si="0"/>
        <v>#VALUE!</v>
      </c>
      <c r="H100" s="43" t="s">
        <v>1342</v>
      </c>
      <c r="I100" s="3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.75" customHeight="1" x14ac:dyDescent="0.25">
      <c r="A101" s="45">
        <v>7890</v>
      </c>
      <c r="B101" s="12" t="s">
        <v>787</v>
      </c>
      <c r="C101" s="13" t="s">
        <v>1351</v>
      </c>
      <c r="D101" s="14" t="s">
        <v>1351</v>
      </c>
      <c r="E101" s="14" t="s">
        <v>1351</v>
      </c>
      <c r="F101" s="15">
        <v>4</v>
      </c>
      <c r="G101" s="14" t="e">
        <f t="shared" si="0"/>
        <v>#VALUE!</v>
      </c>
      <c r="H101" s="43" t="s">
        <v>1342</v>
      </c>
      <c r="I101" s="3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.75" customHeight="1" x14ac:dyDescent="0.25">
      <c r="A102" s="45">
        <v>7890</v>
      </c>
      <c r="B102" s="12" t="s">
        <v>819</v>
      </c>
      <c r="C102" s="13" t="s">
        <v>1351</v>
      </c>
      <c r="D102" s="14" t="s">
        <v>1351</v>
      </c>
      <c r="E102" s="14" t="s">
        <v>1351</v>
      </c>
      <c r="F102" s="15">
        <v>15</v>
      </c>
      <c r="G102" s="14" t="e">
        <f t="shared" si="0"/>
        <v>#VALUE!</v>
      </c>
      <c r="H102" s="43" t="s">
        <v>1342</v>
      </c>
      <c r="I102" s="3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.75" customHeight="1" x14ac:dyDescent="0.25">
      <c r="A103" s="38">
        <v>7891</v>
      </c>
      <c r="B103" s="12" t="s">
        <v>698</v>
      </c>
      <c r="C103" s="13" t="s">
        <v>1351</v>
      </c>
      <c r="D103" s="14" t="s">
        <v>1351</v>
      </c>
      <c r="E103" s="14" t="s">
        <v>1351</v>
      </c>
      <c r="F103" s="15">
        <v>1</v>
      </c>
      <c r="G103" s="14" t="e">
        <f t="shared" si="0"/>
        <v>#VALUE!</v>
      </c>
      <c r="H103" s="43" t="s">
        <v>1320</v>
      </c>
      <c r="I103" s="3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.75" customHeight="1" x14ac:dyDescent="0.25">
      <c r="A104" s="38">
        <v>7891</v>
      </c>
      <c r="B104" s="12" t="s">
        <v>673</v>
      </c>
      <c r="C104" s="13" t="s">
        <v>1351</v>
      </c>
      <c r="D104" s="14" t="s">
        <v>1351</v>
      </c>
      <c r="E104" s="14" t="s">
        <v>1351</v>
      </c>
      <c r="F104" s="15">
        <v>1</v>
      </c>
      <c r="G104" s="14" t="e">
        <f t="shared" si="0"/>
        <v>#VALUE!</v>
      </c>
      <c r="H104" s="43" t="s">
        <v>1320</v>
      </c>
      <c r="I104" s="3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.75" customHeight="1" x14ac:dyDescent="0.25">
      <c r="A105" s="23">
        <v>7892</v>
      </c>
      <c r="B105" s="12" t="s">
        <v>698</v>
      </c>
      <c r="C105" s="13" t="s">
        <v>1351</v>
      </c>
      <c r="D105" s="14" t="s">
        <v>1351</v>
      </c>
      <c r="E105" s="14" t="s">
        <v>1351</v>
      </c>
      <c r="F105" s="15">
        <v>1</v>
      </c>
      <c r="G105" s="14" t="e">
        <f t="shared" si="0"/>
        <v>#VALUE!</v>
      </c>
      <c r="H105" s="43" t="s">
        <v>1319</v>
      </c>
      <c r="I105" s="31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.75" customHeight="1" x14ac:dyDescent="0.25">
      <c r="A106" s="23">
        <v>7892</v>
      </c>
      <c r="B106" s="12" t="s">
        <v>706</v>
      </c>
      <c r="C106" s="13" t="s">
        <v>1351</v>
      </c>
      <c r="D106" s="14" t="s">
        <v>1351</v>
      </c>
      <c r="E106" s="14" t="s">
        <v>1351</v>
      </c>
      <c r="F106" s="15">
        <v>1</v>
      </c>
      <c r="G106" s="14" t="e">
        <f t="shared" si="0"/>
        <v>#VALUE!</v>
      </c>
      <c r="H106" s="43" t="s">
        <v>1319</v>
      </c>
      <c r="I106" s="31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.75" customHeight="1" x14ac:dyDescent="0.25">
      <c r="A107" s="19">
        <v>7893</v>
      </c>
      <c r="B107" s="12" t="s">
        <v>698</v>
      </c>
      <c r="C107" s="13" t="s">
        <v>1351</v>
      </c>
      <c r="D107" s="14" t="s">
        <v>1351</v>
      </c>
      <c r="E107" s="14" t="s">
        <v>1351</v>
      </c>
      <c r="F107" s="15">
        <v>1</v>
      </c>
      <c r="G107" s="14" t="e">
        <f t="shared" si="0"/>
        <v>#VALUE!</v>
      </c>
      <c r="H107" s="43" t="s">
        <v>1330</v>
      </c>
      <c r="I107" s="31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.75" customHeight="1" x14ac:dyDescent="0.25">
      <c r="A108" s="19">
        <v>7893</v>
      </c>
      <c r="B108" s="12" t="s">
        <v>737</v>
      </c>
      <c r="C108" s="13" t="s">
        <v>1351</v>
      </c>
      <c r="D108" s="14" t="s">
        <v>1351</v>
      </c>
      <c r="E108" s="14" t="s">
        <v>1351</v>
      </c>
      <c r="F108" s="15">
        <v>2</v>
      </c>
      <c r="G108" s="14" t="e">
        <f t="shared" si="0"/>
        <v>#VALUE!</v>
      </c>
      <c r="H108" s="43" t="s">
        <v>1330</v>
      </c>
      <c r="I108" s="31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.75" customHeight="1" x14ac:dyDescent="0.25">
      <c r="A109" s="23">
        <v>7894</v>
      </c>
      <c r="B109" s="12" t="s">
        <v>465</v>
      </c>
      <c r="C109" s="13" t="s">
        <v>1351</v>
      </c>
      <c r="D109" s="14" t="s">
        <v>1351</v>
      </c>
      <c r="E109" s="14" t="s">
        <v>1351</v>
      </c>
      <c r="F109" s="15">
        <v>2</v>
      </c>
      <c r="G109" s="14" t="e">
        <f t="shared" si="0"/>
        <v>#VALUE!</v>
      </c>
      <c r="H109" s="43" t="s">
        <v>1330</v>
      </c>
      <c r="I109" s="3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.75" customHeight="1" x14ac:dyDescent="0.25">
      <c r="A110" s="22">
        <v>7896</v>
      </c>
      <c r="B110" s="12" t="s">
        <v>481</v>
      </c>
      <c r="C110" s="13" t="s">
        <v>1351</v>
      </c>
      <c r="D110" s="14" t="s">
        <v>1351</v>
      </c>
      <c r="E110" s="14" t="s">
        <v>1351</v>
      </c>
      <c r="F110" s="15">
        <v>1</v>
      </c>
      <c r="G110" s="14" t="e">
        <f t="shared" si="0"/>
        <v>#VALUE!</v>
      </c>
      <c r="H110" s="43" t="s">
        <v>1317</v>
      </c>
      <c r="I110" s="31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.75" customHeight="1" x14ac:dyDescent="0.25">
      <c r="A111" s="37">
        <v>7897</v>
      </c>
      <c r="B111" s="12" t="s">
        <v>698</v>
      </c>
      <c r="C111" s="13" t="s">
        <v>1351</v>
      </c>
      <c r="D111" s="14" t="s">
        <v>1351</v>
      </c>
      <c r="E111" s="14" t="s">
        <v>1351</v>
      </c>
      <c r="F111" s="15">
        <v>1</v>
      </c>
      <c r="G111" s="14" t="e">
        <f t="shared" si="0"/>
        <v>#VALUE!</v>
      </c>
      <c r="H111" s="43" t="s">
        <v>1319</v>
      </c>
      <c r="I111" s="31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.75" customHeight="1" x14ac:dyDescent="0.25">
      <c r="A112" s="37">
        <v>7897</v>
      </c>
      <c r="B112" s="12" t="s">
        <v>737</v>
      </c>
      <c r="C112" s="13" t="s">
        <v>1351</v>
      </c>
      <c r="D112" s="14" t="s">
        <v>1351</v>
      </c>
      <c r="E112" s="14" t="s">
        <v>1351</v>
      </c>
      <c r="F112" s="15">
        <v>1</v>
      </c>
      <c r="G112" s="14" t="e">
        <f t="shared" si="0"/>
        <v>#VALUE!</v>
      </c>
      <c r="H112" s="43" t="s">
        <v>1319</v>
      </c>
      <c r="I112" s="3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.75" customHeight="1" x14ac:dyDescent="0.25">
      <c r="A113" s="20">
        <v>7898</v>
      </c>
      <c r="B113" s="12" t="s">
        <v>988</v>
      </c>
      <c r="C113" s="13" t="s">
        <v>1351</v>
      </c>
      <c r="D113" s="14" t="s">
        <v>1351</v>
      </c>
      <c r="E113" s="14" t="s">
        <v>1351</v>
      </c>
      <c r="F113" s="15">
        <v>1</v>
      </c>
      <c r="G113" s="14" t="e">
        <f t="shared" si="0"/>
        <v>#VALUE!</v>
      </c>
      <c r="H113" s="43" t="s">
        <v>1365</v>
      </c>
      <c r="I113" s="31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.75" customHeight="1" x14ac:dyDescent="0.25">
      <c r="A114" s="32">
        <v>7899</v>
      </c>
      <c r="B114" s="12" t="s">
        <v>1134</v>
      </c>
      <c r="C114" s="13" t="s">
        <v>1351</v>
      </c>
      <c r="D114" s="14" t="s">
        <v>1351</v>
      </c>
      <c r="E114" s="14" t="s">
        <v>1351</v>
      </c>
      <c r="F114" s="15">
        <v>2</v>
      </c>
      <c r="G114" s="14" t="e">
        <f t="shared" si="0"/>
        <v>#VALUE!</v>
      </c>
      <c r="H114" s="43" t="s">
        <v>1330</v>
      </c>
      <c r="I114" s="31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.75" customHeight="1" x14ac:dyDescent="0.25">
      <c r="A115" s="38">
        <v>7900</v>
      </c>
      <c r="B115" s="12" t="s">
        <v>1000</v>
      </c>
      <c r="C115" s="13" t="s">
        <v>1351</v>
      </c>
      <c r="D115" s="14" t="s">
        <v>1351</v>
      </c>
      <c r="E115" s="14" t="s">
        <v>1351</v>
      </c>
      <c r="F115" s="15">
        <v>1</v>
      </c>
      <c r="G115" s="14" t="e">
        <f t="shared" si="0"/>
        <v>#VALUE!</v>
      </c>
      <c r="H115" s="43" t="s">
        <v>1330</v>
      </c>
      <c r="I115" s="31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.75" customHeight="1" x14ac:dyDescent="0.25">
      <c r="A116" s="38">
        <v>7900</v>
      </c>
      <c r="B116" s="12" t="s">
        <v>1134</v>
      </c>
      <c r="C116" s="13" t="s">
        <v>1351</v>
      </c>
      <c r="D116" s="14" t="s">
        <v>1351</v>
      </c>
      <c r="E116" s="14" t="s">
        <v>1351</v>
      </c>
      <c r="F116" s="15">
        <v>2</v>
      </c>
      <c r="G116" s="14" t="e">
        <f t="shared" si="0"/>
        <v>#VALUE!</v>
      </c>
      <c r="H116" s="43" t="s">
        <v>1330</v>
      </c>
      <c r="I116" s="31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.75" customHeight="1" x14ac:dyDescent="0.25">
      <c r="A117" s="17">
        <v>7901</v>
      </c>
      <c r="B117" s="12" t="s">
        <v>698</v>
      </c>
      <c r="C117" s="13" t="s">
        <v>1351</v>
      </c>
      <c r="D117" s="14" t="s">
        <v>1351</v>
      </c>
      <c r="E117" s="14" t="s">
        <v>1351</v>
      </c>
      <c r="F117" s="15">
        <v>1</v>
      </c>
      <c r="G117" s="14" t="e">
        <f t="shared" si="0"/>
        <v>#VALUE!</v>
      </c>
      <c r="H117" s="43" t="s">
        <v>1338</v>
      </c>
      <c r="I117" s="31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.75" customHeight="1" x14ac:dyDescent="0.25">
      <c r="A118" s="35">
        <v>7902</v>
      </c>
      <c r="B118" s="12" t="s">
        <v>1000</v>
      </c>
      <c r="C118" s="13" t="s">
        <v>1351</v>
      </c>
      <c r="D118" s="14" t="s">
        <v>1351</v>
      </c>
      <c r="E118" s="14" t="s">
        <v>1351</v>
      </c>
      <c r="F118" s="15">
        <v>1</v>
      </c>
      <c r="G118" s="14" t="e">
        <f t="shared" si="0"/>
        <v>#VALUE!</v>
      </c>
      <c r="H118" s="43" t="s">
        <v>1366</v>
      </c>
      <c r="I118" s="31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.75" customHeight="1" x14ac:dyDescent="0.25">
      <c r="A119" s="46">
        <v>7903</v>
      </c>
      <c r="B119" s="12" t="s">
        <v>1000</v>
      </c>
      <c r="C119" s="13" t="s">
        <v>1351</v>
      </c>
      <c r="D119" s="14" t="s">
        <v>1351</v>
      </c>
      <c r="E119" s="14" t="s">
        <v>1351</v>
      </c>
      <c r="F119" s="15">
        <v>3</v>
      </c>
      <c r="G119" s="14" t="e">
        <f t="shared" si="0"/>
        <v>#VALUE!</v>
      </c>
      <c r="H119" s="43" t="s">
        <v>1317</v>
      </c>
      <c r="I119" s="31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.75" customHeight="1" x14ac:dyDescent="0.25">
      <c r="A120" s="46">
        <v>7903</v>
      </c>
      <c r="B120" s="12" t="s">
        <v>1002</v>
      </c>
      <c r="C120" s="13" t="s">
        <v>1351</v>
      </c>
      <c r="D120" s="14" t="s">
        <v>1351</v>
      </c>
      <c r="E120" s="14" t="s">
        <v>1351</v>
      </c>
      <c r="F120" s="15">
        <v>1</v>
      </c>
      <c r="G120" s="14" t="e">
        <f t="shared" si="0"/>
        <v>#VALUE!</v>
      </c>
      <c r="H120" s="43" t="s">
        <v>1317</v>
      </c>
      <c r="I120" s="31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.75" customHeight="1" x14ac:dyDescent="0.25">
      <c r="A121" s="46">
        <v>7903</v>
      </c>
      <c r="B121" s="12" t="s">
        <v>988</v>
      </c>
      <c r="C121" s="13" t="s">
        <v>1351</v>
      </c>
      <c r="D121" s="14" t="s">
        <v>1351</v>
      </c>
      <c r="E121" s="14" t="s">
        <v>1351</v>
      </c>
      <c r="F121" s="15">
        <v>1</v>
      </c>
      <c r="G121" s="14" t="e">
        <f t="shared" si="0"/>
        <v>#VALUE!</v>
      </c>
      <c r="H121" s="43" t="s">
        <v>1317</v>
      </c>
      <c r="I121" s="31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.75" customHeight="1" x14ac:dyDescent="0.25">
      <c r="A122" s="36">
        <v>7904</v>
      </c>
      <c r="B122" s="12" t="s">
        <v>698</v>
      </c>
      <c r="C122" s="13" t="s">
        <v>1351</v>
      </c>
      <c r="D122" s="14" t="s">
        <v>1351</v>
      </c>
      <c r="E122" s="14" t="s">
        <v>1351</v>
      </c>
      <c r="F122" s="15">
        <v>1</v>
      </c>
      <c r="G122" s="14" t="e">
        <f t="shared" si="0"/>
        <v>#VALUE!</v>
      </c>
      <c r="H122" s="43" t="s">
        <v>1330</v>
      </c>
      <c r="I122" s="3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.75" customHeight="1" x14ac:dyDescent="0.25">
      <c r="A123" s="36">
        <v>7904</v>
      </c>
      <c r="B123" s="12" t="s">
        <v>737</v>
      </c>
      <c r="C123" s="13" t="s">
        <v>1351</v>
      </c>
      <c r="D123" s="14" t="s">
        <v>1351</v>
      </c>
      <c r="E123" s="14" t="s">
        <v>1351</v>
      </c>
      <c r="F123" s="15">
        <v>1</v>
      </c>
      <c r="G123" s="14" t="e">
        <f t="shared" si="0"/>
        <v>#VALUE!</v>
      </c>
      <c r="H123" s="43" t="s">
        <v>1330</v>
      </c>
      <c r="I123" s="31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.75" customHeight="1" x14ac:dyDescent="0.25">
      <c r="A124" s="22">
        <v>7905</v>
      </c>
      <c r="B124" s="12" t="s">
        <v>1134</v>
      </c>
      <c r="C124" s="13" t="s">
        <v>1351</v>
      </c>
      <c r="D124" s="14" t="s">
        <v>1351</v>
      </c>
      <c r="E124" s="14" t="s">
        <v>1351</v>
      </c>
      <c r="F124" s="15">
        <v>3</v>
      </c>
      <c r="G124" s="14" t="e">
        <f t="shared" si="0"/>
        <v>#VALUE!</v>
      </c>
      <c r="H124" s="43" t="s">
        <v>1336</v>
      </c>
      <c r="I124" s="31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.75" customHeight="1" x14ac:dyDescent="0.25">
      <c r="A125" s="47">
        <v>7906</v>
      </c>
      <c r="B125" s="12" t="s">
        <v>51</v>
      </c>
      <c r="C125" s="13" t="s">
        <v>1351</v>
      </c>
      <c r="D125" s="14" t="s">
        <v>1351</v>
      </c>
      <c r="E125" s="14" t="s">
        <v>1351</v>
      </c>
      <c r="F125" s="15">
        <v>8</v>
      </c>
      <c r="G125" s="14" t="e">
        <f t="shared" si="0"/>
        <v>#VALUE!</v>
      </c>
      <c r="H125" s="43" t="s">
        <v>1367</v>
      </c>
      <c r="I125" s="31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.75" customHeight="1" x14ac:dyDescent="0.25">
      <c r="A126" s="21">
        <v>7910</v>
      </c>
      <c r="B126" s="12" t="s">
        <v>1000</v>
      </c>
      <c r="C126" s="13" t="s">
        <v>1351</v>
      </c>
      <c r="D126" s="14" t="s">
        <v>1351</v>
      </c>
      <c r="E126" s="14" t="s">
        <v>1351</v>
      </c>
      <c r="F126" s="15">
        <v>1</v>
      </c>
      <c r="G126" s="14" t="e">
        <f t="shared" si="0"/>
        <v>#VALUE!</v>
      </c>
      <c r="H126" s="43" t="s">
        <v>1317</v>
      </c>
      <c r="I126" s="31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.75" customHeight="1" x14ac:dyDescent="0.25">
      <c r="A127" s="21">
        <v>7910</v>
      </c>
      <c r="B127" s="12" t="s">
        <v>1368</v>
      </c>
      <c r="C127" s="13" t="s">
        <v>1351</v>
      </c>
      <c r="D127" s="14" t="s">
        <v>1351</v>
      </c>
      <c r="E127" s="14" t="s">
        <v>1351</v>
      </c>
      <c r="F127" s="15">
        <v>1</v>
      </c>
      <c r="G127" s="14" t="e">
        <f t="shared" si="0"/>
        <v>#VALUE!</v>
      </c>
      <c r="H127" s="43" t="s">
        <v>1317</v>
      </c>
      <c r="I127" s="31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.75" customHeight="1" x14ac:dyDescent="0.25">
      <c r="A128" s="36">
        <v>7912</v>
      </c>
      <c r="B128" s="12" t="s">
        <v>465</v>
      </c>
      <c r="C128" s="13" t="s">
        <v>1351</v>
      </c>
      <c r="D128" s="14" t="s">
        <v>1351</v>
      </c>
      <c r="E128" s="14" t="s">
        <v>1351</v>
      </c>
      <c r="F128" s="15">
        <v>2</v>
      </c>
      <c r="G128" s="14" t="e">
        <f t="shared" si="0"/>
        <v>#VALUE!</v>
      </c>
      <c r="H128" s="43" t="s">
        <v>1323</v>
      </c>
      <c r="I128" s="31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.75" customHeight="1" x14ac:dyDescent="0.25">
      <c r="A129" s="37">
        <v>7913</v>
      </c>
      <c r="B129" s="12" t="s">
        <v>415</v>
      </c>
      <c r="C129" s="13" t="s">
        <v>1351</v>
      </c>
      <c r="D129" s="14" t="s">
        <v>1351</v>
      </c>
      <c r="E129" s="14" t="s">
        <v>1351</v>
      </c>
      <c r="F129" s="15">
        <v>2</v>
      </c>
      <c r="G129" s="14" t="e">
        <f t="shared" si="0"/>
        <v>#VALUE!</v>
      </c>
      <c r="H129" s="43" t="s">
        <v>1323</v>
      </c>
      <c r="I129" s="31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.75" customHeight="1" x14ac:dyDescent="0.25">
      <c r="A130" s="25">
        <v>7914</v>
      </c>
      <c r="B130" s="12" t="s">
        <v>1006</v>
      </c>
      <c r="C130" s="13" t="s">
        <v>1351</v>
      </c>
      <c r="D130" s="14" t="s">
        <v>1351</v>
      </c>
      <c r="E130" s="14" t="s">
        <v>1351</v>
      </c>
      <c r="F130" s="15">
        <v>2</v>
      </c>
      <c r="G130" s="14" t="e">
        <f t="shared" si="0"/>
        <v>#VALUE!</v>
      </c>
      <c r="H130" s="43" t="s">
        <v>1366</v>
      </c>
      <c r="I130" s="31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.75" customHeight="1" x14ac:dyDescent="0.25">
      <c r="A131" s="22">
        <v>7915</v>
      </c>
      <c r="B131" s="12" t="s">
        <v>234</v>
      </c>
      <c r="C131" s="13" t="s">
        <v>1351</v>
      </c>
      <c r="D131" s="14" t="s">
        <v>1351</v>
      </c>
      <c r="E131" s="14" t="s">
        <v>1351</v>
      </c>
      <c r="F131" s="15">
        <v>1</v>
      </c>
      <c r="G131" s="14" t="e">
        <f t="shared" si="0"/>
        <v>#VALUE!</v>
      </c>
      <c r="H131" s="43" t="s">
        <v>1320</v>
      </c>
      <c r="I131" s="31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.75" customHeight="1" x14ac:dyDescent="0.25">
      <c r="A132" s="20">
        <v>7917</v>
      </c>
      <c r="B132" s="12" t="s">
        <v>234</v>
      </c>
      <c r="C132" s="13" t="s">
        <v>1351</v>
      </c>
      <c r="D132" s="14" t="s">
        <v>1351</v>
      </c>
      <c r="E132" s="14" t="s">
        <v>1351</v>
      </c>
      <c r="F132" s="15">
        <v>1.5</v>
      </c>
      <c r="G132" s="14" t="e">
        <f t="shared" si="0"/>
        <v>#VALUE!</v>
      </c>
      <c r="H132" s="43" t="s">
        <v>1346</v>
      </c>
      <c r="I132" s="31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.75" customHeight="1" x14ac:dyDescent="0.25">
      <c r="A133" s="28">
        <v>7918</v>
      </c>
      <c r="B133" s="12" t="s">
        <v>998</v>
      </c>
      <c r="C133" s="13" t="s">
        <v>1351</v>
      </c>
      <c r="D133" s="14" t="s">
        <v>1351</v>
      </c>
      <c r="E133" s="14" t="s">
        <v>1351</v>
      </c>
      <c r="F133" s="15">
        <v>1</v>
      </c>
      <c r="G133" s="14" t="e">
        <f t="shared" si="0"/>
        <v>#VALUE!</v>
      </c>
      <c r="H133" s="43" t="s">
        <v>1323</v>
      </c>
      <c r="I133" s="31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.75" customHeight="1" x14ac:dyDescent="0.25">
      <c r="A134" s="28">
        <v>7918</v>
      </c>
      <c r="B134" s="12" t="s">
        <v>1134</v>
      </c>
      <c r="C134" s="13" t="s">
        <v>1351</v>
      </c>
      <c r="D134" s="14" t="s">
        <v>1351</v>
      </c>
      <c r="E134" s="14" t="s">
        <v>1351</v>
      </c>
      <c r="F134" s="15">
        <v>1</v>
      </c>
      <c r="G134" s="14" t="e">
        <f t="shared" si="0"/>
        <v>#VALUE!</v>
      </c>
      <c r="H134" s="43" t="s">
        <v>1323</v>
      </c>
      <c r="I134" s="31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.75" customHeight="1" x14ac:dyDescent="0.25">
      <c r="A135" s="28">
        <v>7918</v>
      </c>
      <c r="B135" s="12" t="s">
        <v>1026</v>
      </c>
      <c r="C135" s="13" t="s">
        <v>1351</v>
      </c>
      <c r="D135" s="14" t="s">
        <v>1351</v>
      </c>
      <c r="E135" s="14" t="s">
        <v>1351</v>
      </c>
      <c r="F135" s="15">
        <v>1</v>
      </c>
      <c r="G135" s="14" t="e">
        <f t="shared" si="0"/>
        <v>#VALUE!</v>
      </c>
      <c r="H135" s="43" t="s">
        <v>1323</v>
      </c>
      <c r="I135" s="31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.75" customHeight="1" x14ac:dyDescent="0.25">
      <c r="A136" s="29">
        <v>7919</v>
      </c>
      <c r="B136" s="12" t="s">
        <v>698</v>
      </c>
      <c r="C136" s="13" t="s">
        <v>1351</v>
      </c>
      <c r="D136" s="14" t="s">
        <v>1351</v>
      </c>
      <c r="E136" s="14" t="s">
        <v>1351</v>
      </c>
      <c r="F136" s="15">
        <v>1</v>
      </c>
      <c r="G136" s="14" t="e">
        <f t="shared" si="0"/>
        <v>#VALUE!</v>
      </c>
      <c r="H136" s="43" t="s">
        <v>1323</v>
      </c>
      <c r="I136" s="31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.75" customHeight="1" x14ac:dyDescent="0.25">
      <c r="A137" s="29">
        <v>7919</v>
      </c>
      <c r="B137" s="12" t="s">
        <v>735</v>
      </c>
      <c r="C137" s="13" t="s">
        <v>1351</v>
      </c>
      <c r="D137" s="14" t="s">
        <v>1351</v>
      </c>
      <c r="E137" s="14" t="s">
        <v>1351</v>
      </c>
      <c r="F137" s="15">
        <v>1</v>
      </c>
      <c r="G137" s="14" t="e">
        <f t="shared" si="0"/>
        <v>#VALUE!</v>
      </c>
      <c r="H137" s="43" t="s">
        <v>1323</v>
      </c>
      <c r="I137" s="31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.75" customHeight="1" x14ac:dyDescent="0.25">
      <c r="A138" s="41">
        <v>7922</v>
      </c>
      <c r="B138" s="12" t="s">
        <v>698</v>
      </c>
      <c r="C138" s="13" t="s">
        <v>1351</v>
      </c>
      <c r="D138" s="14" t="s">
        <v>1351</v>
      </c>
      <c r="E138" s="14" t="s">
        <v>1351</v>
      </c>
      <c r="F138" s="15">
        <v>1</v>
      </c>
      <c r="G138" s="14" t="e">
        <f t="shared" si="0"/>
        <v>#VALUE!</v>
      </c>
      <c r="H138" s="43" t="s">
        <v>1369</v>
      </c>
      <c r="I138" s="31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.75" customHeight="1" x14ac:dyDescent="0.25">
      <c r="A139" s="41">
        <v>7922</v>
      </c>
      <c r="B139" s="12" t="s">
        <v>1356</v>
      </c>
      <c r="C139" s="13" t="s">
        <v>1351</v>
      </c>
      <c r="D139" s="14" t="s">
        <v>1351</v>
      </c>
      <c r="E139" s="14" t="s">
        <v>1351</v>
      </c>
      <c r="F139" s="15">
        <v>2</v>
      </c>
      <c r="G139" s="14" t="e">
        <f t="shared" si="0"/>
        <v>#VALUE!</v>
      </c>
      <c r="H139" s="43" t="s">
        <v>1369</v>
      </c>
      <c r="I139" s="31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.75" customHeight="1" x14ac:dyDescent="0.25">
      <c r="A140" s="41">
        <v>7922</v>
      </c>
      <c r="B140" s="12" t="s">
        <v>1355</v>
      </c>
      <c r="C140" s="13" t="s">
        <v>1351</v>
      </c>
      <c r="D140" s="14" t="s">
        <v>1351</v>
      </c>
      <c r="E140" s="14" t="s">
        <v>1351</v>
      </c>
      <c r="F140" s="15">
        <v>1</v>
      </c>
      <c r="G140" s="14" t="e">
        <f t="shared" si="0"/>
        <v>#VALUE!</v>
      </c>
      <c r="H140" s="43" t="s">
        <v>1369</v>
      </c>
      <c r="I140" s="31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.75" customHeight="1" x14ac:dyDescent="0.25">
      <c r="A141" s="34">
        <v>7923</v>
      </c>
      <c r="B141" s="12" t="s">
        <v>238</v>
      </c>
      <c r="C141" s="13" t="s">
        <v>1351</v>
      </c>
      <c r="D141" s="14" t="s">
        <v>1351</v>
      </c>
      <c r="E141" s="14" t="s">
        <v>1351</v>
      </c>
      <c r="F141" s="15">
        <v>8</v>
      </c>
      <c r="G141" s="14" t="e">
        <f t="shared" si="0"/>
        <v>#VALUE!</v>
      </c>
      <c r="H141" s="43" t="s">
        <v>1324</v>
      </c>
      <c r="I141" s="31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.75" customHeight="1" x14ac:dyDescent="0.25">
      <c r="A142" s="35">
        <v>7924</v>
      </c>
      <c r="B142" s="12" t="s">
        <v>698</v>
      </c>
      <c r="C142" s="13" t="s">
        <v>1351</v>
      </c>
      <c r="D142" s="14" t="s">
        <v>1351</v>
      </c>
      <c r="E142" s="14" t="s">
        <v>1351</v>
      </c>
      <c r="F142" s="15">
        <v>1</v>
      </c>
      <c r="G142" s="14" t="e">
        <f t="shared" si="0"/>
        <v>#VALUE!</v>
      </c>
      <c r="H142" s="43" t="s">
        <v>1335</v>
      </c>
      <c r="I142" s="31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.75" customHeight="1" x14ac:dyDescent="0.25">
      <c r="A143" s="35">
        <v>7924</v>
      </c>
      <c r="B143" s="12" t="s">
        <v>1355</v>
      </c>
      <c r="C143" s="13" t="s">
        <v>1351</v>
      </c>
      <c r="D143" s="14" t="s">
        <v>1351</v>
      </c>
      <c r="E143" s="14" t="s">
        <v>1351</v>
      </c>
      <c r="F143" s="15">
        <v>1</v>
      </c>
      <c r="G143" s="14" t="e">
        <f t="shared" si="0"/>
        <v>#VALUE!</v>
      </c>
      <c r="H143" s="43" t="s">
        <v>1335</v>
      </c>
      <c r="I143" s="31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.75" customHeight="1" x14ac:dyDescent="0.25">
      <c r="A144" s="35">
        <v>7924</v>
      </c>
      <c r="B144" s="12" t="s">
        <v>1370</v>
      </c>
      <c r="C144" s="13" t="s">
        <v>1351</v>
      </c>
      <c r="D144" s="14" t="s">
        <v>1351</v>
      </c>
      <c r="E144" s="14" t="s">
        <v>1351</v>
      </c>
      <c r="F144" s="15">
        <v>4</v>
      </c>
      <c r="G144" s="14" t="e">
        <f t="shared" si="0"/>
        <v>#VALUE!</v>
      </c>
      <c r="H144" s="43" t="s">
        <v>1335</v>
      </c>
      <c r="I144" s="31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.75" customHeight="1" x14ac:dyDescent="0.25">
      <c r="A145" s="24">
        <v>7925</v>
      </c>
      <c r="B145" s="12" t="s">
        <v>236</v>
      </c>
      <c r="C145" s="13" t="s">
        <v>1351</v>
      </c>
      <c r="D145" s="14" t="s">
        <v>1351</v>
      </c>
      <c r="E145" s="14" t="s">
        <v>1351</v>
      </c>
      <c r="F145" s="15">
        <v>2</v>
      </c>
      <c r="G145" s="14" t="e">
        <f t="shared" si="0"/>
        <v>#VALUE!</v>
      </c>
      <c r="H145" s="43" t="s">
        <v>1318</v>
      </c>
      <c r="I145" s="31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.75" customHeight="1" x14ac:dyDescent="0.25">
      <c r="A146" s="24">
        <v>7925</v>
      </c>
      <c r="B146" s="12" t="s">
        <v>852</v>
      </c>
      <c r="C146" s="13" t="s">
        <v>1351</v>
      </c>
      <c r="D146" s="14" t="s">
        <v>1351</v>
      </c>
      <c r="E146" s="14" t="s">
        <v>1351</v>
      </c>
      <c r="F146" s="15">
        <v>5</v>
      </c>
      <c r="G146" s="14" t="e">
        <f t="shared" si="0"/>
        <v>#VALUE!</v>
      </c>
      <c r="H146" s="43" t="s">
        <v>1318</v>
      </c>
      <c r="I146" s="31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.75" customHeight="1" x14ac:dyDescent="0.25">
      <c r="A147" s="24">
        <v>7925</v>
      </c>
      <c r="B147" s="12" t="s">
        <v>833</v>
      </c>
      <c r="C147" s="13" t="s">
        <v>1351</v>
      </c>
      <c r="D147" s="14" t="s">
        <v>1351</v>
      </c>
      <c r="E147" s="14" t="s">
        <v>1351</v>
      </c>
      <c r="F147" s="15">
        <v>2</v>
      </c>
      <c r="G147" s="14" t="e">
        <f t="shared" si="0"/>
        <v>#VALUE!</v>
      </c>
      <c r="H147" s="43" t="s">
        <v>1318</v>
      </c>
      <c r="I147" s="31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.75" customHeight="1" x14ac:dyDescent="0.25">
      <c r="A148" s="20">
        <v>7926</v>
      </c>
      <c r="B148" s="12" t="s">
        <v>988</v>
      </c>
      <c r="C148" s="13" t="s">
        <v>1351</v>
      </c>
      <c r="D148" s="14" t="s">
        <v>1351</v>
      </c>
      <c r="E148" s="14" t="s">
        <v>1351</v>
      </c>
      <c r="F148" s="15">
        <v>1</v>
      </c>
      <c r="G148" s="14" t="e">
        <f t="shared" si="0"/>
        <v>#VALUE!</v>
      </c>
      <c r="H148" s="43" t="s">
        <v>1343</v>
      </c>
      <c r="I148" s="31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.75" customHeight="1" x14ac:dyDescent="0.25">
      <c r="A149" s="17">
        <v>7927</v>
      </c>
      <c r="B149" s="12" t="s">
        <v>698</v>
      </c>
      <c r="C149" s="13" t="s">
        <v>1351</v>
      </c>
      <c r="D149" s="14" t="s">
        <v>1351</v>
      </c>
      <c r="E149" s="14" t="s">
        <v>1351</v>
      </c>
      <c r="F149" s="15">
        <v>1</v>
      </c>
      <c r="G149" s="14" t="e">
        <f t="shared" si="0"/>
        <v>#VALUE!</v>
      </c>
      <c r="H149" s="43" t="s">
        <v>1316</v>
      </c>
      <c r="I149" s="31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.75" customHeight="1" x14ac:dyDescent="0.25">
      <c r="A150" s="17">
        <v>7927</v>
      </c>
      <c r="B150" s="12" t="s">
        <v>727</v>
      </c>
      <c r="C150" s="13" t="s">
        <v>1351</v>
      </c>
      <c r="D150" s="14" t="s">
        <v>1351</v>
      </c>
      <c r="E150" s="14" t="s">
        <v>1351</v>
      </c>
      <c r="F150" s="15">
        <v>3</v>
      </c>
      <c r="G150" s="14" t="e">
        <f t="shared" si="0"/>
        <v>#VALUE!</v>
      </c>
      <c r="H150" s="43" t="s">
        <v>1316</v>
      </c>
      <c r="I150" s="31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.75" customHeight="1" x14ac:dyDescent="0.25">
      <c r="A151" s="17">
        <v>7927</v>
      </c>
      <c r="B151" s="12" t="s">
        <v>735</v>
      </c>
      <c r="C151" s="13" t="s">
        <v>1351</v>
      </c>
      <c r="D151" s="14" t="s">
        <v>1351</v>
      </c>
      <c r="E151" s="14" t="s">
        <v>1351</v>
      </c>
      <c r="F151" s="15">
        <v>3</v>
      </c>
      <c r="G151" s="14" t="e">
        <f t="shared" si="0"/>
        <v>#VALUE!</v>
      </c>
      <c r="H151" s="43" t="s">
        <v>1316</v>
      </c>
      <c r="I151" s="31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.75" customHeight="1" x14ac:dyDescent="0.25">
      <c r="A152" s="17">
        <v>7927</v>
      </c>
      <c r="B152" s="12" t="s">
        <v>1355</v>
      </c>
      <c r="C152" s="13" t="s">
        <v>1351</v>
      </c>
      <c r="D152" s="14" t="s">
        <v>1351</v>
      </c>
      <c r="E152" s="14" t="s">
        <v>1351</v>
      </c>
      <c r="F152" s="15">
        <v>1</v>
      </c>
      <c r="G152" s="14" t="e">
        <f t="shared" si="0"/>
        <v>#VALUE!</v>
      </c>
      <c r="H152" s="43" t="s">
        <v>1316</v>
      </c>
      <c r="I152" s="31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.75" customHeight="1" x14ac:dyDescent="0.25">
      <c r="A153" s="17">
        <v>7927</v>
      </c>
      <c r="B153" s="12" t="s">
        <v>1356</v>
      </c>
      <c r="C153" s="13" t="s">
        <v>1351</v>
      </c>
      <c r="D153" s="14" t="s">
        <v>1351</v>
      </c>
      <c r="E153" s="14" t="s">
        <v>1351</v>
      </c>
      <c r="F153" s="15">
        <v>2</v>
      </c>
      <c r="G153" s="14" t="e">
        <f t="shared" si="0"/>
        <v>#VALUE!</v>
      </c>
      <c r="H153" s="43" t="s">
        <v>1316</v>
      </c>
      <c r="I153" s="31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.75" customHeight="1" x14ac:dyDescent="0.25">
      <c r="A154" s="21">
        <v>7929</v>
      </c>
      <c r="B154" s="12" t="s">
        <v>1038</v>
      </c>
      <c r="C154" s="13" t="s">
        <v>1351</v>
      </c>
      <c r="D154" s="14" t="s">
        <v>1351</v>
      </c>
      <c r="E154" s="14" t="s">
        <v>1351</v>
      </c>
      <c r="F154" s="15">
        <v>5</v>
      </c>
      <c r="G154" s="14" t="e">
        <f t="shared" si="0"/>
        <v>#VALUE!</v>
      </c>
      <c r="H154" s="43" t="s">
        <v>1371</v>
      </c>
      <c r="I154" s="31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.75" customHeight="1" x14ac:dyDescent="0.25">
      <c r="A155" s="27">
        <v>7930</v>
      </c>
      <c r="B155" s="12" t="s">
        <v>1363</v>
      </c>
      <c r="C155" s="13" t="s">
        <v>1351</v>
      </c>
      <c r="D155" s="14" t="s">
        <v>1351</v>
      </c>
      <c r="E155" s="14" t="s">
        <v>1351</v>
      </c>
      <c r="F155" s="15">
        <v>1</v>
      </c>
      <c r="G155" s="14" t="e">
        <f t="shared" si="0"/>
        <v>#VALUE!</v>
      </c>
      <c r="H155" s="43" t="s">
        <v>1367</v>
      </c>
      <c r="I155" s="31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.75" customHeight="1" x14ac:dyDescent="0.25">
      <c r="A156" s="30">
        <v>7931</v>
      </c>
      <c r="B156" s="12" t="s">
        <v>698</v>
      </c>
      <c r="C156" s="13" t="s">
        <v>1351</v>
      </c>
      <c r="D156" s="14" t="s">
        <v>1351</v>
      </c>
      <c r="E156" s="14" t="s">
        <v>1351</v>
      </c>
      <c r="F156" s="15">
        <v>1</v>
      </c>
      <c r="G156" s="14" t="e">
        <f t="shared" si="0"/>
        <v>#VALUE!</v>
      </c>
      <c r="H156" s="43" t="s">
        <v>1372</v>
      </c>
      <c r="I156" s="31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.75" customHeight="1" x14ac:dyDescent="0.25">
      <c r="A157" s="30">
        <v>7931</v>
      </c>
      <c r="B157" s="12" t="s">
        <v>737</v>
      </c>
      <c r="C157" s="13" t="s">
        <v>1351</v>
      </c>
      <c r="D157" s="14" t="s">
        <v>1351</v>
      </c>
      <c r="E157" s="14" t="s">
        <v>1351</v>
      </c>
      <c r="F157" s="15">
        <v>1</v>
      </c>
      <c r="G157" s="14" t="e">
        <f t="shared" si="0"/>
        <v>#VALUE!</v>
      </c>
      <c r="H157" s="43" t="s">
        <v>1372</v>
      </c>
      <c r="I157" s="31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.75" customHeight="1" x14ac:dyDescent="0.25">
      <c r="A158" s="19">
        <v>7932</v>
      </c>
      <c r="B158" s="12" t="s">
        <v>988</v>
      </c>
      <c r="C158" s="13" t="s">
        <v>1351</v>
      </c>
      <c r="D158" s="14" t="s">
        <v>1351</v>
      </c>
      <c r="E158" s="14" t="s">
        <v>1351</v>
      </c>
      <c r="F158" s="15">
        <v>1</v>
      </c>
      <c r="G158" s="14" t="e">
        <f t="shared" si="0"/>
        <v>#VALUE!</v>
      </c>
      <c r="H158" s="43" t="s">
        <v>1321</v>
      </c>
      <c r="I158" s="31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.75" customHeight="1" x14ac:dyDescent="0.25">
      <c r="A159" s="38">
        <v>7933</v>
      </c>
      <c r="B159" s="12" t="s">
        <v>234</v>
      </c>
      <c r="C159" s="13" t="s">
        <v>1351</v>
      </c>
      <c r="D159" s="14" t="s">
        <v>1351</v>
      </c>
      <c r="E159" s="14" t="s">
        <v>1351</v>
      </c>
      <c r="F159" s="15">
        <v>2</v>
      </c>
      <c r="G159" s="14" t="e">
        <f t="shared" si="0"/>
        <v>#VALUE!</v>
      </c>
      <c r="H159" s="43" t="s">
        <v>1346</v>
      </c>
      <c r="I159" s="31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.75" customHeight="1" x14ac:dyDescent="0.25">
      <c r="A160" s="22">
        <v>7934</v>
      </c>
      <c r="B160" s="12" t="s">
        <v>481</v>
      </c>
      <c r="C160" s="13" t="s">
        <v>1351</v>
      </c>
      <c r="D160" s="14" t="s">
        <v>1351</v>
      </c>
      <c r="E160" s="14" t="s">
        <v>1351</v>
      </c>
      <c r="F160" s="15">
        <v>1</v>
      </c>
      <c r="G160" s="14" t="e">
        <f t="shared" si="0"/>
        <v>#VALUE!</v>
      </c>
      <c r="H160" s="43" t="s">
        <v>1344</v>
      </c>
      <c r="I160" s="31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.75" customHeight="1" x14ac:dyDescent="0.25">
      <c r="A161" s="45">
        <v>7936</v>
      </c>
      <c r="B161" s="12" t="s">
        <v>475</v>
      </c>
      <c r="C161" s="13" t="s">
        <v>1351</v>
      </c>
      <c r="D161" s="14" t="s">
        <v>1351</v>
      </c>
      <c r="E161" s="14" t="s">
        <v>1351</v>
      </c>
      <c r="F161" s="15">
        <v>1</v>
      </c>
      <c r="G161" s="14" t="e">
        <f t="shared" si="0"/>
        <v>#VALUE!</v>
      </c>
      <c r="H161" s="43" t="s">
        <v>1335</v>
      </c>
      <c r="I161" s="31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.75" customHeight="1" x14ac:dyDescent="0.25">
      <c r="A162" s="29">
        <v>7937</v>
      </c>
      <c r="B162" s="12" t="s">
        <v>1038</v>
      </c>
      <c r="C162" s="13" t="s">
        <v>1351</v>
      </c>
      <c r="D162" s="14" t="s">
        <v>1351</v>
      </c>
      <c r="E162" s="14" t="s">
        <v>1351</v>
      </c>
      <c r="F162" s="15">
        <v>4</v>
      </c>
      <c r="G162" s="14" t="e">
        <f t="shared" si="0"/>
        <v>#VALUE!</v>
      </c>
      <c r="H162" s="43" t="s">
        <v>1367</v>
      </c>
      <c r="I162" s="31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.75" customHeight="1" x14ac:dyDescent="0.25">
      <c r="A163" s="41">
        <v>7938</v>
      </c>
      <c r="B163" s="12" t="s">
        <v>1134</v>
      </c>
      <c r="C163" s="13" t="s">
        <v>1351</v>
      </c>
      <c r="D163" s="14" t="s">
        <v>1351</v>
      </c>
      <c r="E163" s="14" t="s">
        <v>1351</v>
      </c>
      <c r="F163" s="15">
        <v>2</v>
      </c>
      <c r="G163" s="14" t="e">
        <f t="shared" si="0"/>
        <v>#VALUE!</v>
      </c>
      <c r="H163" s="43" t="s">
        <v>1349</v>
      </c>
      <c r="I163" s="31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.75" customHeight="1" x14ac:dyDescent="0.25">
      <c r="A164" s="21">
        <v>7939</v>
      </c>
      <c r="B164" s="12" t="s">
        <v>236</v>
      </c>
      <c r="C164" s="13" t="s">
        <v>1351</v>
      </c>
      <c r="D164" s="14" t="s">
        <v>1351</v>
      </c>
      <c r="E164" s="14" t="s">
        <v>1351</v>
      </c>
      <c r="F164" s="15">
        <v>1</v>
      </c>
      <c r="G164" s="14" t="e">
        <f t="shared" si="0"/>
        <v>#VALUE!</v>
      </c>
      <c r="H164" s="43" t="s">
        <v>1349</v>
      </c>
      <c r="I164" s="31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.75" customHeight="1" x14ac:dyDescent="0.25">
      <c r="A165" s="32">
        <v>7940</v>
      </c>
      <c r="B165" s="12" t="s">
        <v>465</v>
      </c>
      <c r="C165" s="13" t="s">
        <v>1351</v>
      </c>
      <c r="D165" s="14" t="s">
        <v>1351</v>
      </c>
      <c r="E165" s="14" t="s">
        <v>1351</v>
      </c>
      <c r="F165" s="15">
        <v>1</v>
      </c>
      <c r="G165" s="14" t="e">
        <f t="shared" si="0"/>
        <v>#VALUE!</v>
      </c>
      <c r="H165" s="43" t="s">
        <v>1336</v>
      </c>
      <c r="I165" s="31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.75" customHeight="1" x14ac:dyDescent="0.25">
      <c r="A166" s="32">
        <v>7940</v>
      </c>
      <c r="B166" s="12" t="s">
        <v>487</v>
      </c>
      <c r="C166" s="13" t="s">
        <v>1351</v>
      </c>
      <c r="D166" s="14" t="s">
        <v>1351</v>
      </c>
      <c r="E166" s="14" t="s">
        <v>1351</v>
      </c>
      <c r="F166" s="15">
        <v>1</v>
      </c>
      <c r="G166" s="14" t="e">
        <f t="shared" si="0"/>
        <v>#VALUE!</v>
      </c>
      <c r="H166" s="43" t="s">
        <v>1336</v>
      </c>
      <c r="I166" s="31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.75" customHeight="1" x14ac:dyDescent="0.25">
      <c r="A167" s="48">
        <v>7941</v>
      </c>
      <c r="B167" s="12" t="s">
        <v>1022</v>
      </c>
      <c r="C167" s="13" t="s">
        <v>1351</v>
      </c>
      <c r="D167" s="14" t="s">
        <v>1351</v>
      </c>
      <c r="E167" s="14" t="s">
        <v>1351</v>
      </c>
      <c r="F167" s="15">
        <v>1</v>
      </c>
      <c r="G167" s="14" t="e">
        <f t="shared" si="0"/>
        <v>#VALUE!</v>
      </c>
      <c r="H167" s="43" t="s">
        <v>1329</v>
      </c>
      <c r="I167" s="31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.75" customHeight="1" x14ac:dyDescent="0.25">
      <c r="A168" s="41">
        <v>7942</v>
      </c>
      <c r="B168" s="12" t="s">
        <v>465</v>
      </c>
      <c r="C168" s="13" t="s">
        <v>1351</v>
      </c>
      <c r="D168" s="14" t="s">
        <v>1351</v>
      </c>
      <c r="E168" s="14" t="s">
        <v>1351</v>
      </c>
      <c r="F168" s="15">
        <v>2</v>
      </c>
      <c r="G168" s="14" t="e">
        <f t="shared" si="0"/>
        <v>#VALUE!</v>
      </c>
      <c r="H168" s="43" t="s">
        <v>1319</v>
      </c>
      <c r="I168" s="31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.75" customHeight="1" x14ac:dyDescent="0.25">
      <c r="A169" s="49">
        <v>7943</v>
      </c>
      <c r="B169" s="12" t="s">
        <v>228</v>
      </c>
      <c r="C169" s="13" t="s">
        <v>1351</v>
      </c>
      <c r="D169" s="14" t="s">
        <v>1351</v>
      </c>
      <c r="E169" s="14" t="s">
        <v>1351</v>
      </c>
      <c r="F169" s="15">
        <v>1</v>
      </c>
      <c r="G169" s="14" t="e">
        <f t="shared" si="0"/>
        <v>#VALUE!</v>
      </c>
      <c r="H169" s="43" t="s">
        <v>1335</v>
      </c>
      <c r="I169" s="31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.75" customHeight="1" x14ac:dyDescent="0.25">
      <c r="A170" s="25">
        <v>7945</v>
      </c>
      <c r="B170" s="12" t="s">
        <v>234</v>
      </c>
      <c r="C170" s="13" t="s">
        <v>1351</v>
      </c>
      <c r="D170" s="14" t="s">
        <v>1351</v>
      </c>
      <c r="E170" s="14" t="s">
        <v>1351</v>
      </c>
      <c r="F170" s="15">
        <v>1</v>
      </c>
      <c r="G170" s="14" t="e">
        <f t="shared" si="0"/>
        <v>#VALUE!</v>
      </c>
      <c r="H170" s="43" t="s">
        <v>1346</v>
      </c>
      <c r="I170" s="31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.75" customHeight="1" x14ac:dyDescent="0.25">
      <c r="A171" s="34">
        <v>7946</v>
      </c>
      <c r="B171" s="12" t="s">
        <v>1022</v>
      </c>
      <c r="C171" s="13" t="s">
        <v>1351</v>
      </c>
      <c r="D171" s="14" t="s">
        <v>1351</v>
      </c>
      <c r="E171" s="14" t="s">
        <v>1351</v>
      </c>
      <c r="F171" s="15">
        <v>1</v>
      </c>
      <c r="G171" s="14" t="e">
        <f t="shared" si="0"/>
        <v>#VALUE!</v>
      </c>
      <c r="H171" s="43" t="s">
        <v>1327</v>
      </c>
      <c r="I171" s="31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.75" customHeight="1" x14ac:dyDescent="0.25">
      <c r="A172" s="22">
        <v>7947</v>
      </c>
      <c r="B172" s="12" t="s">
        <v>898</v>
      </c>
      <c r="C172" s="13" t="s">
        <v>1351</v>
      </c>
      <c r="D172" s="14" t="s">
        <v>1351</v>
      </c>
      <c r="E172" s="14" t="s">
        <v>1351</v>
      </c>
      <c r="F172" s="15">
        <v>1</v>
      </c>
      <c r="G172" s="14" t="e">
        <f t="shared" si="0"/>
        <v>#VALUE!</v>
      </c>
      <c r="H172" s="43" t="s">
        <v>1373</v>
      </c>
      <c r="I172" s="31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.75" customHeight="1" x14ac:dyDescent="0.25">
      <c r="A173" s="34">
        <v>7948</v>
      </c>
      <c r="B173" s="12" t="s">
        <v>465</v>
      </c>
      <c r="C173" s="13" t="s">
        <v>1351</v>
      </c>
      <c r="D173" s="14" t="s">
        <v>1351</v>
      </c>
      <c r="E173" s="14" t="s">
        <v>1351</v>
      </c>
      <c r="F173" s="15">
        <v>2</v>
      </c>
      <c r="G173" s="14" t="e">
        <f t="shared" si="0"/>
        <v>#VALUE!</v>
      </c>
      <c r="H173" s="43" t="s">
        <v>1349</v>
      </c>
      <c r="I173" s="31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.75" customHeight="1" x14ac:dyDescent="0.25">
      <c r="A174" s="23">
        <v>7950</v>
      </c>
      <c r="B174" s="12" t="s">
        <v>1000</v>
      </c>
      <c r="C174" s="13" t="s">
        <v>1351</v>
      </c>
      <c r="D174" s="14" t="s">
        <v>1351</v>
      </c>
      <c r="E174" s="14" t="s">
        <v>1351</v>
      </c>
      <c r="F174" s="15">
        <v>2</v>
      </c>
      <c r="G174" s="14" t="e">
        <f t="shared" si="0"/>
        <v>#VALUE!</v>
      </c>
      <c r="H174" s="43" t="s">
        <v>1336</v>
      </c>
      <c r="I174" s="31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.75" customHeight="1" x14ac:dyDescent="0.25">
      <c r="A175" s="23">
        <v>7950</v>
      </c>
      <c r="B175" s="12" t="s">
        <v>1134</v>
      </c>
      <c r="C175" s="13" t="s">
        <v>1351</v>
      </c>
      <c r="D175" s="14" t="s">
        <v>1351</v>
      </c>
      <c r="E175" s="14" t="s">
        <v>1351</v>
      </c>
      <c r="F175" s="15">
        <v>3</v>
      </c>
      <c r="G175" s="14" t="e">
        <f t="shared" si="0"/>
        <v>#VALUE!</v>
      </c>
      <c r="H175" s="43" t="s">
        <v>1336</v>
      </c>
      <c r="I175" s="31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.75" customHeight="1" x14ac:dyDescent="0.25">
      <c r="A176" s="23">
        <v>7950</v>
      </c>
      <c r="B176" s="12" t="s">
        <v>1006</v>
      </c>
      <c r="C176" s="13" t="s">
        <v>1351</v>
      </c>
      <c r="D176" s="14" t="s">
        <v>1351</v>
      </c>
      <c r="E176" s="14" t="s">
        <v>1351</v>
      </c>
      <c r="F176" s="15">
        <v>2</v>
      </c>
      <c r="G176" s="14" t="e">
        <f t="shared" si="0"/>
        <v>#VALUE!</v>
      </c>
      <c r="H176" s="43" t="s">
        <v>1336</v>
      </c>
      <c r="I176" s="3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.75" customHeight="1" x14ac:dyDescent="0.25">
      <c r="A177" s="42">
        <v>7953</v>
      </c>
      <c r="B177" s="12" t="s">
        <v>986</v>
      </c>
      <c r="C177" s="13" t="s">
        <v>1351</v>
      </c>
      <c r="D177" s="14" t="s">
        <v>1351</v>
      </c>
      <c r="E177" s="14" t="s">
        <v>1351</v>
      </c>
      <c r="F177" s="15">
        <v>1</v>
      </c>
      <c r="G177" s="14" t="e">
        <f t="shared" si="0"/>
        <v>#VALUE!</v>
      </c>
      <c r="H177" s="43" t="s">
        <v>1374</v>
      </c>
      <c r="I177" s="31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.75" customHeight="1" x14ac:dyDescent="0.25">
      <c r="A178" s="42">
        <v>7953</v>
      </c>
      <c r="B178" s="12" t="s">
        <v>183</v>
      </c>
      <c r="C178" s="13" t="s">
        <v>1351</v>
      </c>
      <c r="D178" s="14" t="s">
        <v>1351</v>
      </c>
      <c r="E178" s="14" t="s">
        <v>1351</v>
      </c>
      <c r="F178" s="15">
        <v>1</v>
      </c>
      <c r="G178" s="14" t="e">
        <f t="shared" si="0"/>
        <v>#VALUE!</v>
      </c>
      <c r="H178" s="43" t="s">
        <v>1374</v>
      </c>
      <c r="I178" s="31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.75" customHeight="1" x14ac:dyDescent="0.25">
      <c r="A179" s="17">
        <v>7954</v>
      </c>
      <c r="B179" s="12" t="s">
        <v>698</v>
      </c>
      <c r="C179" s="13" t="s">
        <v>1351</v>
      </c>
      <c r="D179" s="14" t="s">
        <v>1351</v>
      </c>
      <c r="E179" s="14" t="s">
        <v>1351</v>
      </c>
      <c r="F179" s="15">
        <v>1</v>
      </c>
      <c r="G179" s="14" t="e">
        <f t="shared" si="0"/>
        <v>#VALUE!</v>
      </c>
      <c r="H179" s="43" t="s">
        <v>1354</v>
      </c>
      <c r="I179" s="31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.75" customHeight="1" x14ac:dyDescent="0.25">
      <c r="A180" s="17">
        <v>7954</v>
      </c>
      <c r="B180" s="12" t="s">
        <v>234</v>
      </c>
      <c r="C180" s="13" t="s">
        <v>1351</v>
      </c>
      <c r="D180" s="14" t="s">
        <v>1351</v>
      </c>
      <c r="E180" s="14" t="s">
        <v>1351</v>
      </c>
      <c r="F180" s="15">
        <v>2</v>
      </c>
      <c r="G180" s="14" t="e">
        <f t="shared" si="0"/>
        <v>#VALUE!</v>
      </c>
      <c r="H180" s="43" t="s">
        <v>1354</v>
      </c>
      <c r="I180" s="31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.75" customHeight="1" x14ac:dyDescent="0.25">
      <c r="A181" s="17">
        <v>7954</v>
      </c>
      <c r="B181" s="12" t="s">
        <v>236</v>
      </c>
      <c r="C181" s="13" t="s">
        <v>1351</v>
      </c>
      <c r="D181" s="14" t="s">
        <v>1351</v>
      </c>
      <c r="E181" s="14" t="s">
        <v>1351</v>
      </c>
      <c r="F181" s="15">
        <v>2</v>
      </c>
      <c r="G181" s="14" t="e">
        <f t="shared" si="0"/>
        <v>#VALUE!</v>
      </c>
      <c r="H181" s="43" t="s">
        <v>1354</v>
      </c>
      <c r="I181" s="31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.75" customHeight="1" x14ac:dyDescent="0.25">
      <c r="A182" s="21">
        <v>7955</v>
      </c>
      <c r="B182" s="12" t="s">
        <v>698</v>
      </c>
      <c r="C182" s="13" t="s">
        <v>1351</v>
      </c>
      <c r="D182" s="14" t="s">
        <v>1351</v>
      </c>
      <c r="E182" s="14" t="s">
        <v>1351</v>
      </c>
      <c r="F182" s="15">
        <v>1</v>
      </c>
      <c r="G182" s="14" t="e">
        <f t="shared" si="0"/>
        <v>#VALUE!</v>
      </c>
      <c r="H182" s="43" t="s">
        <v>1354</v>
      </c>
      <c r="I182" s="31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.75" customHeight="1" x14ac:dyDescent="0.25">
      <c r="A183" s="21">
        <v>7955</v>
      </c>
      <c r="B183" s="12" t="s">
        <v>234</v>
      </c>
      <c r="C183" s="13" t="s">
        <v>1351</v>
      </c>
      <c r="D183" s="14" t="s">
        <v>1351</v>
      </c>
      <c r="E183" s="14" t="s">
        <v>1351</v>
      </c>
      <c r="F183" s="15">
        <v>2</v>
      </c>
      <c r="G183" s="14" t="e">
        <f t="shared" si="0"/>
        <v>#VALUE!</v>
      </c>
      <c r="H183" s="43" t="s">
        <v>1354</v>
      </c>
      <c r="I183" s="31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.75" customHeight="1" x14ac:dyDescent="0.25">
      <c r="A184" s="21">
        <v>7955</v>
      </c>
      <c r="B184" s="12" t="s">
        <v>236</v>
      </c>
      <c r="C184" s="13" t="s">
        <v>1351</v>
      </c>
      <c r="D184" s="14" t="s">
        <v>1351</v>
      </c>
      <c r="E184" s="14" t="s">
        <v>1351</v>
      </c>
      <c r="F184" s="15">
        <v>2</v>
      </c>
      <c r="G184" s="14" t="e">
        <f t="shared" si="0"/>
        <v>#VALUE!</v>
      </c>
      <c r="H184" s="43" t="s">
        <v>1354</v>
      </c>
      <c r="I184" s="31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.75" customHeight="1" x14ac:dyDescent="0.25">
      <c r="A185" s="36">
        <v>7956</v>
      </c>
      <c r="B185" s="12" t="s">
        <v>236</v>
      </c>
      <c r="C185" s="13" t="s">
        <v>1351</v>
      </c>
      <c r="D185" s="14" t="s">
        <v>1351</v>
      </c>
      <c r="E185" s="14" t="s">
        <v>1351</v>
      </c>
      <c r="F185" s="15">
        <v>1</v>
      </c>
      <c r="G185" s="14" t="e">
        <f t="shared" si="0"/>
        <v>#VALUE!</v>
      </c>
      <c r="H185" s="43" t="s">
        <v>1365</v>
      </c>
      <c r="I185" s="31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.75" customHeight="1" x14ac:dyDescent="0.25">
      <c r="A186" s="24">
        <v>7957</v>
      </c>
      <c r="B186" s="12" t="s">
        <v>475</v>
      </c>
      <c r="C186" s="13" t="s">
        <v>1351</v>
      </c>
      <c r="D186" s="14" t="s">
        <v>1351</v>
      </c>
      <c r="E186" s="14" t="s">
        <v>1351</v>
      </c>
      <c r="F186" s="15">
        <v>1</v>
      </c>
      <c r="G186" s="14" t="e">
        <f t="shared" si="0"/>
        <v>#VALUE!</v>
      </c>
      <c r="H186" s="43" t="s">
        <v>1321</v>
      </c>
      <c r="I186" s="31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.75" customHeight="1" x14ac:dyDescent="0.25">
      <c r="A187" s="39">
        <v>7958</v>
      </c>
      <c r="B187" s="12" t="s">
        <v>698</v>
      </c>
      <c r="C187" s="13" t="s">
        <v>1351</v>
      </c>
      <c r="D187" s="14" t="s">
        <v>1351</v>
      </c>
      <c r="E187" s="14" t="s">
        <v>1351</v>
      </c>
      <c r="F187" s="15">
        <v>1</v>
      </c>
      <c r="G187" s="14" t="e">
        <f t="shared" si="0"/>
        <v>#VALUE!</v>
      </c>
      <c r="H187" s="43" t="s">
        <v>1335</v>
      </c>
      <c r="I187" s="31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.75" customHeight="1" x14ac:dyDescent="0.25">
      <c r="A188" s="39">
        <v>7958</v>
      </c>
      <c r="B188" s="12" t="s">
        <v>1355</v>
      </c>
      <c r="C188" s="13" t="s">
        <v>1351</v>
      </c>
      <c r="D188" s="14" t="s">
        <v>1351</v>
      </c>
      <c r="E188" s="14" t="s">
        <v>1351</v>
      </c>
      <c r="F188" s="15">
        <v>2</v>
      </c>
      <c r="G188" s="14" t="e">
        <f t="shared" si="0"/>
        <v>#VALUE!</v>
      </c>
      <c r="H188" s="43" t="s">
        <v>1335</v>
      </c>
      <c r="I188" s="31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.75" customHeight="1" x14ac:dyDescent="0.25">
      <c r="A189" s="39">
        <v>7958</v>
      </c>
      <c r="B189" s="12" t="s">
        <v>1370</v>
      </c>
      <c r="C189" s="13" t="s">
        <v>1351</v>
      </c>
      <c r="D189" s="14" t="s">
        <v>1351</v>
      </c>
      <c r="E189" s="14" t="s">
        <v>1351</v>
      </c>
      <c r="F189" s="15">
        <v>8</v>
      </c>
      <c r="G189" s="14" t="e">
        <f t="shared" si="0"/>
        <v>#VALUE!</v>
      </c>
      <c r="H189" s="43" t="s">
        <v>1335</v>
      </c>
      <c r="I189" s="31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.75" customHeight="1" x14ac:dyDescent="0.25">
      <c r="A190" s="23">
        <v>7959</v>
      </c>
      <c r="B190" s="12" t="s">
        <v>1096</v>
      </c>
      <c r="C190" s="13" t="s">
        <v>1351</v>
      </c>
      <c r="D190" s="14" t="s">
        <v>1351</v>
      </c>
      <c r="E190" s="14" t="s">
        <v>1351</v>
      </c>
      <c r="F190" s="15">
        <v>1</v>
      </c>
      <c r="G190" s="14" t="e">
        <f t="shared" si="0"/>
        <v>#VALUE!</v>
      </c>
      <c r="H190" s="43" t="s">
        <v>1365</v>
      </c>
      <c r="I190" s="31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.75" customHeight="1" x14ac:dyDescent="0.25">
      <c r="A191" s="50">
        <v>7960</v>
      </c>
      <c r="B191" s="12" t="s">
        <v>698</v>
      </c>
      <c r="C191" s="13" t="s">
        <v>1351</v>
      </c>
      <c r="D191" s="14" t="s">
        <v>1351</v>
      </c>
      <c r="E191" s="14" t="s">
        <v>1351</v>
      </c>
      <c r="F191" s="15">
        <v>1</v>
      </c>
      <c r="G191" s="14" t="e">
        <f t="shared" si="0"/>
        <v>#VALUE!</v>
      </c>
      <c r="H191" s="43" t="s">
        <v>1375</v>
      </c>
      <c r="I191" s="31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.75" customHeight="1" x14ac:dyDescent="0.25">
      <c r="A192" s="50">
        <v>7960</v>
      </c>
      <c r="B192" s="12" t="s">
        <v>1356</v>
      </c>
      <c r="C192" s="13" t="s">
        <v>1351</v>
      </c>
      <c r="D192" s="14" t="s">
        <v>1351</v>
      </c>
      <c r="E192" s="14" t="s">
        <v>1351</v>
      </c>
      <c r="F192" s="15">
        <v>2</v>
      </c>
      <c r="G192" s="14" t="e">
        <f t="shared" si="0"/>
        <v>#VALUE!</v>
      </c>
      <c r="H192" s="43" t="s">
        <v>1375</v>
      </c>
      <c r="I192" s="31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.75" customHeight="1" x14ac:dyDescent="0.25">
      <c r="A193" s="46">
        <v>7961</v>
      </c>
      <c r="B193" s="12" t="s">
        <v>988</v>
      </c>
      <c r="C193" s="13" t="s">
        <v>1351</v>
      </c>
      <c r="D193" s="14" t="s">
        <v>1351</v>
      </c>
      <c r="E193" s="14" t="s">
        <v>1351</v>
      </c>
      <c r="F193" s="15">
        <v>1</v>
      </c>
      <c r="G193" s="14" t="e">
        <f t="shared" si="0"/>
        <v>#VALUE!</v>
      </c>
      <c r="H193" s="43" t="s">
        <v>1319</v>
      </c>
      <c r="I193" s="31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.75" customHeight="1" x14ac:dyDescent="0.25">
      <c r="A194" s="19">
        <v>7962</v>
      </c>
      <c r="B194" s="12" t="s">
        <v>988</v>
      </c>
      <c r="C194" s="13" t="s">
        <v>1351</v>
      </c>
      <c r="D194" s="14" t="s">
        <v>1351</v>
      </c>
      <c r="E194" s="14" t="s">
        <v>1351</v>
      </c>
      <c r="F194" s="15">
        <v>1</v>
      </c>
      <c r="G194" s="14" t="e">
        <f t="shared" si="0"/>
        <v>#VALUE!</v>
      </c>
      <c r="H194" s="43" t="s">
        <v>1349</v>
      </c>
      <c r="I194" s="31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.75" customHeight="1" x14ac:dyDescent="0.25">
      <c r="A195" s="29">
        <v>7963</v>
      </c>
      <c r="B195" s="12" t="s">
        <v>234</v>
      </c>
      <c r="C195" s="13" t="s">
        <v>1351</v>
      </c>
      <c r="D195" s="14" t="s">
        <v>1351</v>
      </c>
      <c r="E195" s="14" t="s">
        <v>1351</v>
      </c>
      <c r="F195" s="15">
        <v>1.5</v>
      </c>
      <c r="G195" s="14" t="e">
        <f t="shared" si="0"/>
        <v>#VALUE!</v>
      </c>
      <c r="H195" s="43" t="s">
        <v>1346</v>
      </c>
      <c r="I195" s="31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.75" customHeight="1" x14ac:dyDescent="0.25">
      <c r="A196" s="51">
        <v>7964</v>
      </c>
      <c r="B196" s="12" t="s">
        <v>1096</v>
      </c>
      <c r="C196" s="13" t="s">
        <v>1351</v>
      </c>
      <c r="D196" s="14" t="s">
        <v>1351</v>
      </c>
      <c r="E196" s="14" t="s">
        <v>1351</v>
      </c>
      <c r="F196" s="15">
        <v>1</v>
      </c>
      <c r="G196" s="14" t="e">
        <f t="shared" si="0"/>
        <v>#VALUE!</v>
      </c>
      <c r="H196" s="43" t="s">
        <v>1365</v>
      </c>
      <c r="I196" s="31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.75" customHeight="1" x14ac:dyDescent="0.25">
      <c r="A197" s="39">
        <v>7965</v>
      </c>
      <c r="B197" s="12" t="s">
        <v>238</v>
      </c>
      <c r="C197" s="13" t="s">
        <v>1351</v>
      </c>
      <c r="D197" s="14" t="s">
        <v>1351</v>
      </c>
      <c r="E197" s="14" t="s">
        <v>1351</v>
      </c>
      <c r="F197" s="15">
        <v>2</v>
      </c>
      <c r="G197" s="14" t="e">
        <f t="shared" si="0"/>
        <v>#VALUE!</v>
      </c>
      <c r="H197" s="43" t="s">
        <v>1376</v>
      </c>
      <c r="I197" s="31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.75" customHeight="1" x14ac:dyDescent="0.25">
      <c r="A198" s="22">
        <v>7967</v>
      </c>
      <c r="B198" s="12" t="s">
        <v>1096</v>
      </c>
      <c r="C198" s="13" t="s">
        <v>1351</v>
      </c>
      <c r="D198" s="14" t="s">
        <v>1351</v>
      </c>
      <c r="E198" s="14" t="s">
        <v>1351</v>
      </c>
      <c r="F198" s="15">
        <v>1</v>
      </c>
      <c r="G198" s="14" t="e">
        <f t="shared" si="0"/>
        <v>#VALUE!</v>
      </c>
      <c r="H198" s="43" t="s">
        <v>1365</v>
      </c>
      <c r="I198" s="31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.75" customHeight="1" x14ac:dyDescent="0.25">
      <c r="A199" s="19">
        <v>7969</v>
      </c>
      <c r="B199" s="12" t="s">
        <v>234</v>
      </c>
      <c r="C199" s="13" t="s">
        <v>1351</v>
      </c>
      <c r="D199" s="14" t="s">
        <v>1351</v>
      </c>
      <c r="E199" s="14" t="s">
        <v>1351</v>
      </c>
      <c r="F199" s="15">
        <v>0.5</v>
      </c>
      <c r="G199" s="14" t="e">
        <f t="shared" si="0"/>
        <v>#VALUE!</v>
      </c>
      <c r="H199" s="43" t="s">
        <v>1317</v>
      </c>
      <c r="I199" s="31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.75" customHeight="1" x14ac:dyDescent="0.25">
      <c r="A200" s="32">
        <v>7970</v>
      </c>
      <c r="B200" s="12" t="s">
        <v>1040</v>
      </c>
      <c r="C200" s="13" t="s">
        <v>1351</v>
      </c>
      <c r="D200" s="14" t="s">
        <v>1351</v>
      </c>
      <c r="E200" s="14" t="s">
        <v>1351</v>
      </c>
      <c r="F200" s="15">
        <v>1</v>
      </c>
      <c r="G200" s="14" t="e">
        <f t="shared" si="0"/>
        <v>#VALUE!</v>
      </c>
      <c r="H200" s="43" t="s">
        <v>1325</v>
      </c>
      <c r="I200" s="31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.75" customHeight="1" x14ac:dyDescent="0.25">
      <c r="A201" s="19">
        <v>7972</v>
      </c>
      <c r="B201" s="12" t="s">
        <v>234</v>
      </c>
      <c r="C201" s="13" t="s">
        <v>1351</v>
      </c>
      <c r="D201" s="14" t="s">
        <v>1351</v>
      </c>
      <c r="E201" s="14" t="s">
        <v>1351</v>
      </c>
      <c r="F201" s="15">
        <v>2.5</v>
      </c>
      <c r="G201" s="14" t="e">
        <f t="shared" si="0"/>
        <v>#VALUE!</v>
      </c>
      <c r="H201" s="43" t="s">
        <v>1346</v>
      </c>
      <c r="I201" s="31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.75" customHeight="1" x14ac:dyDescent="0.25">
      <c r="A202" s="37">
        <v>7973</v>
      </c>
      <c r="B202" s="12" t="s">
        <v>465</v>
      </c>
      <c r="C202" s="13" t="s">
        <v>1351</v>
      </c>
      <c r="D202" s="14" t="s">
        <v>1351</v>
      </c>
      <c r="E202" s="14" t="s">
        <v>1351</v>
      </c>
      <c r="F202" s="15">
        <v>1</v>
      </c>
      <c r="G202" s="14" t="e">
        <f t="shared" si="0"/>
        <v>#VALUE!</v>
      </c>
      <c r="H202" s="43" t="s">
        <v>1335</v>
      </c>
      <c r="I202" s="31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.75" customHeight="1" x14ac:dyDescent="0.25">
      <c r="A203" s="37">
        <v>7973</v>
      </c>
      <c r="B203" s="12" t="s">
        <v>481</v>
      </c>
      <c r="C203" s="13" t="s">
        <v>1351</v>
      </c>
      <c r="D203" s="14" t="s">
        <v>1351</v>
      </c>
      <c r="E203" s="14" t="s">
        <v>1351</v>
      </c>
      <c r="F203" s="15">
        <v>1</v>
      </c>
      <c r="G203" s="14" t="e">
        <f t="shared" si="0"/>
        <v>#VALUE!</v>
      </c>
      <c r="H203" s="43" t="s">
        <v>1335</v>
      </c>
      <c r="I203" s="31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.75" customHeight="1" x14ac:dyDescent="0.25">
      <c r="A204" s="25">
        <v>7975</v>
      </c>
      <c r="B204" s="12" t="s">
        <v>698</v>
      </c>
      <c r="C204" s="13" t="s">
        <v>1351</v>
      </c>
      <c r="D204" s="14" t="s">
        <v>1351</v>
      </c>
      <c r="E204" s="14" t="s">
        <v>1351</v>
      </c>
      <c r="F204" s="15">
        <v>1</v>
      </c>
      <c r="G204" s="14" t="e">
        <f t="shared" si="0"/>
        <v>#VALUE!</v>
      </c>
      <c r="H204" s="43" t="s">
        <v>1335</v>
      </c>
      <c r="I204" s="31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.75" customHeight="1" x14ac:dyDescent="0.25">
      <c r="A205" s="25">
        <v>7975</v>
      </c>
      <c r="B205" s="12" t="s">
        <v>1355</v>
      </c>
      <c r="C205" s="13" t="s">
        <v>1351</v>
      </c>
      <c r="D205" s="14" t="s">
        <v>1351</v>
      </c>
      <c r="E205" s="14" t="s">
        <v>1351</v>
      </c>
      <c r="F205" s="15">
        <v>2</v>
      </c>
      <c r="G205" s="14" t="e">
        <f t="shared" si="0"/>
        <v>#VALUE!</v>
      </c>
      <c r="H205" s="43" t="s">
        <v>1335</v>
      </c>
      <c r="I205" s="31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.75" customHeight="1" x14ac:dyDescent="0.25">
      <c r="A206" s="25">
        <v>7975</v>
      </c>
      <c r="B206" s="12" t="s">
        <v>1370</v>
      </c>
      <c r="C206" s="13" t="s">
        <v>1351</v>
      </c>
      <c r="D206" s="14" t="s">
        <v>1351</v>
      </c>
      <c r="E206" s="14" t="s">
        <v>1351</v>
      </c>
      <c r="F206" s="15">
        <v>8</v>
      </c>
      <c r="G206" s="14" t="e">
        <f t="shared" si="0"/>
        <v>#VALUE!</v>
      </c>
      <c r="H206" s="43" t="s">
        <v>1335</v>
      </c>
      <c r="I206" s="31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.75" customHeight="1" x14ac:dyDescent="0.25">
      <c r="A207" s="19">
        <v>7976</v>
      </c>
      <c r="B207" s="12" t="s">
        <v>698</v>
      </c>
      <c r="C207" s="13" t="s">
        <v>1351</v>
      </c>
      <c r="D207" s="14" t="s">
        <v>1351</v>
      </c>
      <c r="E207" s="14" t="s">
        <v>1351</v>
      </c>
      <c r="F207" s="15">
        <v>3</v>
      </c>
      <c r="G207" s="14" t="e">
        <f t="shared" si="0"/>
        <v>#VALUE!</v>
      </c>
      <c r="H207" s="43" t="s">
        <v>1358</v>
      </c>
      <c r="I207" s="31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.75" customHeight="1" x14ac:dyDescent="0.25">
      <c r="A208" s="19">
        <v>7976</v>
      </c>
      <c r="B208" s="12" t="s">
        <v>695</v>
      </c>
      <c r="C208" s="13" t="s">
        <v>1351</v>
      </c>
      <c r="D208" s="14" t="s">
        <v>1351</v>
      </c>
      <c r="E208" s="14" t="s">
        <v>1351</v>
      </c>
      <c r="F208" s="15">
        <v>12</v>
      </c>
      <c r="G208" s="14" t="e">
        <f t="shared" si="0"/>
        <v>#VALUE!</v>
      </c>
      <c r="H208" s="43" t="s">
        <v>1358</v>
      </c>
      <c r="I208" s="31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.75" customHeight="1" x14ac:dyDescent="0.25">
      <c r="A209" s="19">
        <v>7976</v>
      </c>
      <c r="B209" s="12" t="s">
        <v>749</v>
      </c>
      <c r="C209" s="13" t="s">
        <v>1351</v>
      </c>
      <c r="D209" s="14" t="s">
        <v>1351</v>
      </c>
      <c r="E209" s="14" t="s">
        <v>1351</v>
      </c>
      <c r="F209" s="15">
        <v>30</v>
      </c>
      <c r="G209" s="14" t="e">
        <f t="shared" si="0"/>
        <v>#VALUE!</v>
      </c>
      <c r="H209" s="43" t="s">
        <v>1358</v>
      </c>
      <c r="I209" s="31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.75" customHeight="1" x14ac:dyDescent="0.25">
      <c r="A210" s="19">
        <v>7976</v>
      </c>
      <c r="B210" s="12" t="s">
        <v>745</v>
      </c>
      <c r="C210" s="13" t="s">
        <v>1351</v>
      </c>
      <c r="D210" s="14" t="s">
        <v>1351</v>
      </c>
      <c r="E210" s="14" t="s">
        <v>1351</v>
      </c>
      <c r="F210" s="15">
        <v>30</v>
      </c>
      <c r="G210" s="14" t="e">
        <f t="shared" si="0"/>
        <v>#VALUE!</v>
      </c>
      <c r="H210" s="43" t="s">
        <v>1358</v>
      </c>
      <c r="I210" s="31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.75" customHeight="1" x14ac:dyDescent="0.25">
      <c r="A211" s="19">
        <v>7976</v>
      </c>
      <c r="B211" s="12" t="s">
        <v>1377</v>
      </c>
      <c r="C211" s="13" t="s">
        <v>1351</v>
      </c>
      <c r="D211" s="14" t="s">
        <v>1351</v>
      </c>
      <c r="E211" s="14" t="s">
        <v>1351</v>
      </c>
      <c r="F211" s="15">
        <v>1</v>
      </c>
      <c r="G211" s="14" t="e">
        <f t="shared" si="0"/>
        <v>#VALUE!</v>
      </c>
      <c r="H211" s="43" t="s">
        <v>1358</v>
      </c>
      <c r="I211" s="31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.75" customHeight="1" x14ac:dyDescent="0.25">
      <c r="A212" s="19">
        <v>7976</v>
      </c>
      <c r="B212" s="12" t="s">
        <v>706</v>
      </c>
      <c r="C212" s="13" t="s">
        <v>1351</v>
      </c>
      <c r="D212" s="14" t="s">
        <v>1351</v>
      </c>
      <c r="E212" s="14" t="s">
        <v>1351</v>
      </c>
      <c r="F212" s="15">
        <v>15</v>
      </c>
      <c r="G212" s="14" t="e">
        <f t="shared" si="0"/>
        <v>#VALUE!</v>
      </c>
      <c r="H212" s="43" t="s">
        <v>1358</v>
      </c>
      <c r="I212" s="31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.75" customHeight="1" x14ac:dyDescent="0.25">
      <c r="A213" s="19">
        <v>7976</v>
      </c>
      <c r="B213" s="12" t="s">
        <v>767</v>
      </c>
      <c r="C213" s="13" t="s">
        <v>1351</v>
      </c>
      <c r="D213" s="14" t="s">
        <v>1351</v>
      </c>
      <c r="E213" s="14" t="s">
        <v>1351</v>
      </c>
      <c r="F213" s="15">
        <v>10</v>
      </c>
      <c r="G213" s="14" t="e">
        <f t="shared" si="0"/>
        <v>#VALUE!</v>
      </c>
      <c r="H213" s="43" t="s">
        <v>1358</v>
      </c>
      <c r="I213" s="31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.75" customHeight="1" x14ac:dyDescent="0.25">
      <c r="A214" s="19">
        <v>7976</v>
      </c>
      <c r="B214" s="12" t="s">
        <v>1356</v>
      </c>
      <c r="C214" s="13" t="s">
        <v>1351</v>
      </c>
      <c r="D214" s="14" t="s">
        <v>1351</v>
      </c>
      <c r="E214" s="14" t="s">
        <v>1351</v>
      </c>
      <c r="F214" s="15">
        <v>14</v>
      </c>
      <c r="G214" s="14" t="e">
        <f t="shared" si="0"/>
        <v>#VALUE!</v>
      </c>
      <c r="H214" s="43" t="s">
        <v>1358</v>
      </c>
      <c r="I214" s="31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.75" customHeight="1" x14ac:dyDescent="0.25">
      <c r="A215" s="19">
        <v>7976</v>
      </c>
      <c r="B215" s="12" t="s">
        <v>673</v>
      </c>
      <c r="C215" s="13" t="s">
        <v>1351</v>
      </c>
      <c r="D215" s="14" t="s">
        <v>1351</v>
      </c>
      <c r="E215" s="14" t="s">
        <v>1351</v>
      </c>
      <c r="F215" s="15">
        <v>3</v>
      </c>
      <c r="G215" s="14" t="e">
        <f t="shared" si="0"/>
        <v>#VALUE!</v>
      </c>
      <c r="H215" s="43" t="s">
        <v>1358</v>
      </c>
      <c r="I215" s="31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.75" customHeight="1" x14ac:dyDescent="0.25">
      <c r="A216" s="19">
        <v>7976</v>
      </c>
      <c r="B216" s="12" t="s">
        <v>805</v>
      </c>
      <c r="C216" s="13" t="s">
        <v>1351</v>
      </c>
      <c r="D216" s="14" t="s">
        <v>1351</v>
      </c>
      <c r="E216" s="14" t="s">
        <v>1351</v>
      </c>
      <c r="F216" s="15">
        <v>3</v>
      </c>
      <c r="G216" s="14" t="e">
        <f t="shared" si="0"/>
        <v>#VALUE!</v>
      </c>
      <c r="H216" s="43" t="s">
        <v>1358</v>
      </c>
      <c r="I216" s="31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.75" customHeight="1" x14ac:dyDescent="0.25">
      <c r="A217" s="19">
        <v>7976</v>
      </c>
      <c r="B217" s="12" t="s">
        <v>787</v>
      </c>
      <c r="C217" s="13" t="s">
        <v>1351</v>
      </c>
      <c r="D217" s="14" t="s">
        <v>1351</v>
      </c>
      <c r="E217" s="14" t="s">
        <v>1351</v>
      </c>
      <c r="F217" s="15">
        <v>4</v>
      </c>
      <c r="G217" s="14" t="e">
        <f t="shared" si="0"/>
        <v>#VALUE!</v>
      </c>
      <c r="H217" s="43" t="s">
        <v>1358</v>
      </c>
      <c r="I217" s="31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.75" customHeight="1" x14ac:dyDescent="0.25">
      <c r="A218" s="19">
        <v>7976</v>
      </c>
      <c r="B218" s="12" t="s">
        <v>811</v>
      </c>
      <c r="C218" s="13" t="s">
        <v>1351</v>
      </c>
      <c r="D218" s="14" t="s">
        <v>1351</v>
      </c>
      <c r="E218" s="14" t="s">
        <v>1351</v>
      </c>
      <c r="F218" s="15">
        <v>3</v>
      </c>
      <c r="G218" s="14" t="e">
        <f t="shared" si="0"/>
        <v>#VALUE!</v>
      </c>
      <c r="H218" s="43" t="s">
        <v>1358</v>
      </c>
      <c r="I218" s="31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.75" customHeight="1" x14ac:dyDescent="0.25">
      <c r="A219" s="32">
        <v>7977</v>
      </c>
      <c r="B219" s="12" t="s">
        <v>698</v>
      </c>
      <c r="C219" s="13" t="s">
        <v>1351</v>
      </c>
      <c r="D219" s="14" t="s">
        <v>1351</v>
      </c>
      <c r="E219" s="14" t="s">
        <v>1351</v>
      </c>
      <c r="F219" s="15">
        <v>1</v>
      </c>
      <c r="G219" s="14" t="e">
        <f t="shared" si="0"/>
        <v>#VALUE!</v>
      </c>
      <c r="H219" s="43" t="s">
        <v>1333</v>
      </c>
      <c r="I219" s="31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.75" customHeight="1" x14ac:dyDescent="0.25">
      <c r="A220" s="32">
        <v>7977</v>
      </c>
      <c r="B220" s="12" t="s">
        <v>898</v>
      </c>
      <c r="C220" s="13" t="s">
        <v>1351</v>
      </c>
      <c r="D220" s="14" t="s">
        <v>1351</v>
      </c>
      <c r="E220" s="14" t="s">
        <v>1351</v>
      </c>
      <c r="F220" s="15">
        <v>1</v>
      </c>
      <c r="G220" s="14" t="e">
        <f t="shared" si="0"/>
        <v>#VALUE!</v>
      </c>
      <c r="H220" s="43" t="s">
        <v>1333</v>
      </c>
      <c r="I220" s="31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.75" customHeight="1" x14ac:dyDescent="0.25">
      <c r="A221" s="21">
        <v>7978</v>
      </c>
      <c r="B221" s="12" t="s">
        <v>37</v>
      </c>
      <c r="C221" s="13" t="s">
        <v>1351</v>
      </c>
      <c r="D221" s="14" t="s">
        <v>1351</v>
      </c>
      <c r="E221" s="14" t="s">
        <v>1351</v>
      </c>
      <c r="F221" s="15">
        <v>1</v>
      </c>
      <c r="G221" s="14" t="e">
        <f t="shared" si="0"/>
        <v>#VALUE!</v>
      </c>
      <c r="H221" s="43" t="s">
        <v>1324</v>
      </c>
      <c r="I221" s="31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.75" customHeight="1" x14ac:dyDescent="0.25">
      <c r="A222" s="21">
        <v>7978</v>
      </c>
      <c r="B222" s="12" t="s">
        <v>203</v>
      </c>
      <c r="C222" s="13" t="s">
        <v>1351</v>
      </c>
      <c r="D222" s="14" t="s">
        <v>1351</v>
      </c>
      <c r="E222" s="14" t="s">
        <v>1351</v>
      </c>
      <c r="F222" s="15">
        <v>0.3</v>
      </c>
      <c r="G222" s="14" t="e">
        <f t="shared" si="0"/>
        <v>#VALUE!</v>
      </c>
      <c r="H222" s="43" t="s">
        <v>1324</v>
      </c>
      <c r="I222" s="31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.75" customHeight="1" x14ac:dyDescent="0.25">
      <c r="A223" s="48">
        <v>7981</v>
      </c>
      <c r="B223" s="12" t="s">
        <v>201</v>
      </c>
      <c r="C223" s="13" t="s">
        <v>1351</v>
      </c>
      <c r="D223" s="14" t="s">
        <v>1351</v>
      </c>
      <c r="E223" s="14" t="s">
        <v>1351</v>
      </c>
      <c r="F223" s="15">
        <v>12</v>
      </c>
      <c r="G223" s="14" t="e">
        <f t="shared" si="0"/>
        <v>#VALUE!</v>
      </c>
      <c r="H223" s="43" t="s">
        <v>1324</v>
      </c>
      <c r="I223" s="31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.75" customHeight="1" x14ac:dyDescent="0.25">
      <c r="A224" s="32">
        <v>7982</v>
      </c>
      <c r="B224" s="12" t="s">
        <v>698</v>
      </c>
      <c r="C224" s="13" t="s">
        <v>1351</v>
      </c>
      <c r="D224" s="14" t="s">
        <v>1351</v>
      </c>
      <c r="E224" s="14" t="s">
        <v>1351</v>
      </c>
      <c r="F224" s="15">
        <v>1</v>
      </c>
      <c r="G224" s="14" t="e">
        <f t="shared" si="0"/>
        <v>#VALUE!</v>
      </c>
      <c r="H224" s="43" t="s">
        <v>1324</v>
      </c>
      <c r="I224" s="31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.75" customHeight="1" x14ac:dyDescent="0.25">
      <c r="A225" s="32">
        <v>7982</v>
      </c>
      <c r="B225" s="12" t="s">
        <v>695</v>
      </c>
      <c r="C225" s="13" t="s">
        <v>1351</v>
      </c>
      <c r="D225" s="14" t="s">
        <v>1351</v>
      </c>
      <c r="E225" s="14" t="s">
        <v>1351</v>
      </c>
      <c r="F225" s="15">
        <v>1</v>
      </c>
      <c r="G225" s="14" t="e">
        <f t="shared" si="0"/>
        <v>#VALUE!</v>
      </c>
      <c r="H225" s="43" t="s">
        <v>1324</v>
      </c>
      <c r="I225" s="31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.75" customHeight="1" x14ac:dyDescent="0.25">
      <c r="A226" s="41">
        <v>7983</v>
      </c>
      <c r="B226" s="12" t="s">
        <v>1022</v>
      </c>
      <c r="C226" s="13" t="s">
        <v>1351</v>
      </c>
      <c r="D226" s="14" t="s">
        <v>1351</v>
      </c>
      <c r="E226" s="14" t="s">
        <v>1351</v>
      </c>
      <c r="F226" s="15">
        <v>1</v>
      </c>
      <c r="G226" s="14" t="e">
        <f t="shared" si="0"/>
        <v>#VALUE!</v>
      </c>
      <c r="H226" s="43" t="s">
        <v>1346</v>
      </c>
      <c r="I226" s="31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.75" customHeight="1" x14ac:dyDescent="0.25">
      <c r="A227" s="37">
        <v>7984</v>
      </c>
      <c r="B227" s="12" t="s">
        <v>698</v>
      </c>
      <c r="C227" s="13" t="s">
        <v>1351</v>
      </c>
      <c r="D227" s="14" t="s">
        <v>1351</v>
      </c>
      <c r="E227" s="14" t="s">
        <v>1351</v>
      </c>
      <c r="F227" s="15">
        <v>1</v>
      </c>
      <c r="G227" s="14" t="e">
        <f t="shared" si="0"/>
        <v>#VALUE!</v>
      </c>
      <c r="H227" s="43" t="s">
        <v>1361</v>
      </c>
      <c r="I227" s="31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.75" customHeight="1" x14ac:dyDescent="0.25">
      <c r="A228" s="37">
        <v>7984</v>
      </c>
      <c r="B228" s="12" t="s">
        <v>1356</v>
      </c>
      <c r="C228" s="13" t="s">
        <v>1351</v>
      </c>
      <c r="D228" s="14" t="s">
        <v>1351</v>
      </c>
      <c r="E228" s="14" t="s">
        <v>1351</v>
      </c>
      <c r="F228" s="15">
        <v>2</v>
      </c>
      <c r="G228" s="14" t="e">
        <f t="shared" si="0"/>
        <v>#VALUE!</v>
      </c>
      <c r="H228" s="43" t="s">
        <v>1361</v>
      </c>
      <c r="I228" s="31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.75" customHeight="1" x14ac:dyDescent="0.25">
      <c r="A229" s="37">
        <v>7984</v>
      </c>
      <c r="B229" s="12" t="s">
        <v>737</v>
      </c>
      <c r="C229" s="13" t="s">
        <v>1351</v>
      </c>
      <c r="D229" s="14" t="s">
        <v>1351</v>
      </c>
      <c r="E229" s="14" t="s">
        <v>1351</v>
      </c>
      <c r="F229" s="15">
        <v>1</v>
      </c>
      <c r="G229" s="14" t="e">
        <f t="shared" si="0"/>
        <v>#VALUE!</v>
      </c>
      <c r="H229" s="43" t="s">
        <v>1361</v>
      </c>
      <c r="I229" s="31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.75" customHeight="1" x14ac:dyDescent="0.25">
      <c r="A230" s="38">
        <v>7985</v>
      </c>
      <c r="B230" s="12" t="s">
        <v>986</v>
      </c>
      <c r="C230" s="13" t="s">
        <v>1351</v>
      </c>
      <c r="D230" s="14" t="s">
        <v>1351</v>
      </c>
      <c r="E230" s="14" t="s">
        <v>1351</v>
      </c>
      <c r="F230" s="15">
        <v>1</v>
      </c>
      <c r="G230" s="14" t="e">
        <f t="shared" si="0"/>
        <v>#VALUE!</v>
      </c>
      <c r="H230" s="43" t="s">
        <v>1361</v>
      </c>
      <c r="I230" s="31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.75" customHeight="1" x14ac:dyDescent="0.25">
      <c r="A231" s="38">
        <v>7985</v>
      </c>
      <c r="B231" s="12" t="s">
        <v>183</v>
      </c>
      <c r="C231" s="13" t="s">
        <v>1351</v>
      </c>
      <c r="D231" s="14" t="s">
        <v>1351</v>
      </c>
      <c r="E231" s="14" t="s">
        <v>1351</v>
      </c>
      <c r="F231" s="15">
        <v>1</v>
      </c>
      <c r="G231" s="14" t="e">
        <f t="shared" si="0"/>
        <v>#VALUE!</v>
      </c>
      <c r="H231" s="43" t="s">
        <v>1361</v>
      </c>
      <c r="I231" s="31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.75" customHeight="1" x14ac:dyDescent="0.25">
      <c r="A232" s="39">
        <v>7986</v>
      </c>
      <c r="B232" s="12" t="s">
        <v>988</v>
      </c>
      <c r="C232" s="13" t="s">
        <v>1351</v>
      </c>
      <c r="D232" s="14" t="s">
        <v>1351</v>
      </c>
      <c r="E232" s="14" t="s">
        <v>1351</v>
      </c>
      <c r="F232" s="15">
        <v>1</v>
      </c>
      <c r="G232" s="14" t="e">
        <f t="shared" si="0"/>
        <v>#VALUE!</v>
      </c>
      <c r="H232" s="43" t="s">
        <v>1349</v>
      </c>
      <c r="I232" s="31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.75" customHeight="1" x14ac:dyDescent="0.25">
      <c r="A233" s="39">
        <v>7986</v>
      </c>
      <c r="B233" s="12" t="s">
        <v>1002</v>
      </c>
      <c r="C233" s="13" t="s">
        <v>1351</v>
      </c>
      <c r="D233" s="14" t="s">
        <v>1351</v>
      </c>
      <c r="E233" s="14" t="s">
        <v>1351</v>
      </c>
      <c r="F233" s="15">
        <v>1</v>
      </c>
      <c r="G233" s="14" t="e">
        <f t="shared" si="0"/>
        <v>#VALUE!</v>
      </c>
      <c r="H233" s="43" t="s">
        <v>1349</v>
      </c>
      <c r="I233" s="31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.75" customHeight="1" x14ac:dyDescent="0.25">
      <c r="A234" s="32">
        <v>7988</v>
      </c>
      <c r="B234" s="12" t="s">
        <v>481</v>
      </c>
      <c r="C234" s="13" t="s">
        <v>1351</v>
      </c>
      <c r="D234" s="14" t="s">
        <v>1351</v>
      </c>
      <c r="E234" s="14" t="s">
        <v>1351</v>
      </c>
      <c r="F234" s="15">
        <v>1</v>
      </c>
      <c r="G234" s="14" t="e">
        <f t="shared" si="0"/>
        <v>#VALUE!</v>
      </c>
      <c r="H234" s="43" t="s">
        <v>1331</v>
      </c>
      <c r="I234" s="31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.75" customHeight="1" x14ac:dyDescent="0.25">
      <c r="A235" s="19">
        <v>7989</v>
      </c>
      <c r="B235" s="12" t="s">
        <v>238</v>
      </c>
      <c r="C235" s="13" t="s">
        <v>1351</v>
      </c>
      <c r="D235" s="14" t="s">
        <v>1351</v>
      </c>
      <c r="E235" s="14" t="s">
        <v>1351</v>
      </c>
      <c r="F235" s="15">
        <v>1</v>
      </c>
      <c r="G235" s="14" t="e">
        <f t="shared" si="0"/>
        <v>#VALUE!</v>
      </c>
      <c r="H235" s="43" t="s">
        <v>1378</v>
      </c>
      <c r="I235" s="31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.75" customHeight="1" x14ac:dyDescent="0.25">
      <c r="A236" s="17">
        <v>7990</v>
      </c>
      <c r="B236" s="12" t="s">
        <v>228</v>
      </c>
      <c r="C236" s="13" t="s">
        <v>1351</v>
      </c>
      <c r="D236" s="14" t="s">
        <v>1351</v>
      </c>
      <c r="E236" s="14" t="s">
        <v>1351</v>
      </c>
      <c r="F236" s="15">
        <v>2</v>
      </c>
      <c r="G236" s="14" t="e">
        <f t="shared" si="0"/>
        <v>#VALUE!</v>
      </c>
      <c r="H236" s="43" t="s">
        <v>1378</v>
      </c>
      <c r="I236" s="31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.75" customHeight="1" x14ac:dyDescent="0.25">
      <c r="A237" s="46">
        <v>7991</v>
      </c>
      <c r="B237" s="12" t="s">
        <v>1363</v>
      </c>
      <c r="C237" s="13" t="s">
        <v>1351</v>
      </c>
      <c r="D237" s="14" t="s">
        <v>1351</v>
      </c>
      <c r="E237" s="14" t="s">
        <v>1351</v>
      </c>
      <c r="F237" s="15">
        <v>1</v>
      </c>
      <c r="G237" s="14" t="e">
        <f t="shared" si="0"/>
        <v>#VALUE!</v>
      </c>
      <c r="H237" s="43" t="s">
        <v>1335</v>
      </c>
      <c r="I237" s="31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.75" customHeight="1" x14ac:dyDescent="0.25">
      <c r="A238" s="30">
        <v>7991</v>
      </c>
      <c r="B238" s="12" t="s">
        <v>481</v>
      </c>
      <c r="C238" s="13" t="s">
        <v>1351</v>
      </c>
      <c r="D238" s="14" t="s">
        <v>1351</v>
      </c>
      <c r="E238" s="14" t="s">
        <v>1351</v>
      </c>
      <c r="F238" s="15">
        <v>1</v>
      </c>
      <c r="G238" s="14" t="e">
        <f t="shared" si="0"/>
        <v>#VALUE!</v>
      </c>
      <c r="H238" s="43" t="s">
        <v>1319</v>
      </c>
      <c r="I238" s="31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.75" customHeight="1" x14ac:dyDescent="0.25">
      <c r="A239" s="30">
        <v>7991</v>
      </c>
      <c r="B239" s="12" t="s">
        <v>211</v>
      </c>
      <c r="C239" s="13" t="s">
        <v>1351</v>
      </c>
      <c r="D239" s="14" t="s">
        <v>1351</v>
      </c>
      <c r="E239" s="14" t="s">
        <v>1351</v>
      </c>
      <c r="F239" s="15">
        <v>2</v>
      </c>
      <c r="G239" s="14" t="e">
        <f t="shared" si="0"/>
        <v>#VALUE!</v>
      </c>
      <c r="H239" s="43" t="s">
        <v>1319</v>
      </c>
      <c r="I239" s="31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.75" customHeight="1" x14ac:dyDescent="0.25">
      <c r="A240" s="30">
        <v>7991</v>
      </c>
      <c r="B240" s="12" t="s">
        <v>73</v>
      </c>
      <c r="C240" s="13" t="s">
        <v>1351</v>
      </c>
      <c r="D240" s="14" t="s">
        <v>1351</v>
      </c>
      <c r="E240" s="14" t="s">
        <v>1351</v>
      </c>
      <c r="F240" s="15">
        <v>3</v>
      </c>
      <c r="G240" s="14" t="e">
        <f t="shared" si="0"/>
        <v>#VALUE!</v>
      </c>
      <c r="H240" s="43" t="s">
        <v>1319</v>
      </c>
      <c r="I240" s="31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.75" customHeight="1" x14ac:dyDescent="0.25">
      <c r="A241" s="30">
        <v>7991</v>
      </c>
      <c r="B241" s="12" t="s">
        <v>81</v>
      </c>
      <c r="C241" s="13" t="s">
        <v>1351</v>
      </c>
      <c r="D241" s="14" t="s">
        <v>1351</v>
      </c>
      <c r="E241" s="14" t="s">
        <v>1351</v>
      </c>
      <c r="F241" s="15">
        <v>3</v>
      </c>
      <c r="G241" s="14" t="e">
        <f t="shared" si="0"/>
        <v>#VALUE!</v>
      </c>
      <c r="H241" s="43" t="s">
        <v>1319</v>
      </c>
      <c r="I241" s="31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.75" customHeight="1" x14ac:dyDescent="0.25">
      <c r="A242" s="30">
        <v>7991</v>
      </c>
      <c r="B242" s="12" t="s">
        <v>226</v>
      </c>
      <c r="C242" s="13" t="s">
        <v>1351</v>
      </c>
      <c r="D242" s="14" t="s">
        <v>1351</v>
      </c>
      <c r="E242" s="14" t="s">
        <v>1351</v>
      </c>
      <c r="F242" s="15">
        <v>3</v>
      </c>
      <c r="G242" s="14" t="e">
        <f t="shared" si="0"/>
        <v>#VALUE!</v>
      </c>
      <c r="H242" s="43" t="s">
        <v>1319</v>
      </c>
      <c r="I242" s="31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.75" customHeight="1" x14ac:dyDescent="0.25">
      <c r="A243" s="17">
        <v>7992</v>
      </c>
      <c r="B243" s="12" t="s">
        <v>35</v>
      </c>
      <c r="C243" s="13" t="s">
        <v>1351</v>
      </c>
      <c r="D243" s="14" t="s">
        <v>1351</v>
      </c>
      <c r="E243" s="14" t="s">
        <v>1351</v>
      </c>
      <c r="F243" s="15">
        <v>1.29</v>
      </c>
      <c r="G243" s="14" t="e">
        <f t="shared" si="0"/>
        <v>#VALUE!</v>
      </c>
      <c r="H243" s="43" t="s">
        <v>1319</v>
      </c>
      <c r="I243" s="31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.75" customHeight="1" x14ac:dyDescent="0.25">
      <c r="A244" s="17">
        <v>7992</v>
      </c>
      <c r="B244" s="12" t="s">
        <v>63</v>
      </c>
      <c r="C244" s="13" t="s">
        <v>1351</v>
      </c>
      <c r="D244" s="14" t="s">
        <v>1351</v>
      </c>
      <c r="E244" s="14" t="s">
        <v>1351</v>
      </c>
      <c r="F244" s="15">
        <v>1.29</v>
      </c>
      <c r="G244" s="14" t="e">
        <f t="shared" si="0"/>
        <v>#VALUE!</v>
      </c>
      <c r="H244" s="43" t="s">
        <v>1319</v>
      </c>
      <c r="I244" s="31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.75" customHeight="1" x14ac:dyDescent="0.25">
      <c r="A245" s="17">
        <v>7992</v>
      </c>
      <c r="B245" s="12" t="s">
        <v>101</v>
      </c>
      <c r="C245" s="13" t="s">
        <v>1351</v>
      </c>
      <c r="D245" s="14" t="s">
        <v>1351</v>
      </c>
      <c r="E245" s="14" t="s">
        <v>1351</v>
      </c>
      <c r="F245" s="15">
        <v>10.176399999999999</v>
      </c>
      <c r="G245" s="14" t="e">
        <f t="shared" si="0"/>
        <v>#VALUE!</v>
      </c>
      <c r="H245" s="43" t="s">
        <v>1319</v>
      </c>
      <c r="I245" s="31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.75" customHeight="1" x14ac:dyDescent="0.25">
      <c r="A246" s="20">
        <v>7995</v>
      </c>
      <c r="B246" s="12" t="s">
        <v>236</v>
      </c>
      <c r="C246" s="13" t="s">
        <v>1351</v>
      </c>
      <c r="D246" s="14" t="s">
        <v>1351</v>
      </c>
      <c r="E246" s="14" t="s">
        <v>1351</v>
      </c>
      <c r="F246" s="15">
        <v>1.5</v>
      </c>
      <c r="G246" s="14" t="e">
        <f t="shared" si="0"/>
        <v>#VALUE!</v>
      </c>
      <c r="H246" s="43" t="s">
        <v>1323</v>
      </c>
      <c r="I246" s="31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.75" customHeight="1" x14ac:dyDescent="0.25">
      <c r="A247" s="21">
        <v>7997</v>
      </c>
      <c r="B247" s="12" t="s">
        <v>240</v>
      </c>
      <c r="C247" s="13" t="s">
        <v>1351</v>
      </c>
      <c r="D247" s="14" t="s">
        <v>1351</v>
      </c>
      <c r="E247" s="14" t="s">
        <v>1351</v>
      </c>
      <c r="F247" s="15">
        <v>1</v>
      </c>
      <c r="G247" s="14" t="e">
        <f t="shared" si="0"/>
        <v>#VALUE!</v>
      </c>
      <c r="H247" s="43" t="s">
        <v>1320</v>
      </c>
      <c r="I247" s="31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.75" customHeight="1" x14ac:dyDescent="0.25">
      <c r="A248" s="20">
        <v>7998</v>
      </c>
      <c r="B248" s="12" t="s">
        <v>1000</v>
      </c>
      <c r="C248" s="13" t="s">
        <v>1351</v>
      </c>
      <c r="D248" s="14" t="s">
        <v>1351</v>
      </c>
      <c r="E248" s="14" t="s">
        <v>1351</v>
      </c>
      <c r="F248" s="15">
        <v>2</v>
      </c>
      <c r="G248" s="14" t="e">
        <f t="shared" si="0"/>
        <v>#VALUE!</v>
      </c>
      <c r="H248" s="43" t="s">
        <v>1323</v>
      </c>
      <c r="I248" s="31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.75" customHeight="1" x14ac:dyDescent="0.25">
      <c r="A249" s="20">
        <v>7998</v>
      </c>
      <c r="B249" s="12" t="s">
        <v>1134</v>
      </c>
      <c r="C249" s="13" t="s">
        <v>1351</v>
      </c>
      <c r="D249" s="14" t="s">
        <v>1351</v>
      </c>
      <c r="E249" s="14" t="s">
        <v>1351</v>
      </c>
      <c r="F249" s="15">
        <v>2</v>
      </c>
      <c r="G249" s="14" t="e">
        <f t="shared" si="0"/>
        <v>#VALUE!</v>
      </c>
      <c r="H249" s="43" t="s">
        <v>1323</v>
      </c>
      <c r="I249" s="31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.75" customHeight="1" x14ac:dyDescent="0.25">
      <c r="A250" s="20">
        <v>7998</v>
      </c>
      <c r="B250" s="12" t="s">
        <v>1026</v>
      </c>
      <c r="C250" s="13" t="s">
        <v>1351</v>
      </c>
      <c r="D250" s="14" t="s">
        <v>1351</v>
      </c>
      <c r="E250" s="14" t="s">
        <v>1351</v>
      </c>
      <c r="F250" s="15">
        <v>1</v>
      </c>
      <c r="G250" s="14" t="e">
        <f t="shared" si="0"/>
        <v>#VALUE!</v>
      </c>
      <c r="H250" s="43" t="s">
        <v>1323</v>
      </c>
      <c r="I250" s="31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.75" customHeight="1" x14ac:dyDescent="0.25">
      <c r="A251" s="44">
        <v>7999</v>
      </c>
      <c r="B251" s="12" t="s">
        <v>234</v>
      </c>
      <c r="C251" s="13" t="s">
        <v>1351</v>
      </c>
      <c r="D251" s="14" t="s">
        <v>1351</v>
      </c>
      <c r="E251" s="14" t="s">
        <v>1351</v>
      </c>
      <c r="F251" s="15">
        <v>1</v>
      </c>
      <c r="G251" s="14" t="e">
        <f t="shared" si="0"/>
        <v>#VALUE!</v>
      </c>
      <c r="H251" s="43" t="s">
        <v>1341</v>
      </c>
      <c r="I251" s="31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.75" customHeight="1" x14ac:dyDescent="0.25">
      <c r="A252" s="44">
        <v>7999</v>
      </c>
      <c r="B252" s="12" t="s">
        <v>1038</v>
      </c>
      <c r="C252" s="13" t="s">
        <v>1351</v>
      </c>
      <c r="D252" s="14" t="s">
        <v>1351</v>
      </c>
      <c r="E252" s="14" t="s">
        <v>1351</v>
      </c>
      <c r="F252" s="15">
        <v>5</v>
      </c>
      <c r="G252" s="14" t="e">
        <f t="shared" si="0"/>
        <v>#VALUE!</v>
      </c>
      <c r="H252" s="43" t="s">
        <v>1341</v>
      </c>
      <c r="I252" s="31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.75" customHeight="1" x14ac:dyDescent="0.25">
      <c r="A253" s="22">
        <v>8000</v>
      </c>
      <c r="B253" s="12" t="s">
        <v>1038</v>
      </c>
      <c r="C253" s="13" t="s">
        <v>1351</v>
      </c>
      <c r="D253" s="14" t="s">
        <v>1351</v>
      </c>
      <c r="E253" s="14" t="s">
        <v>1351</v>
      </c>
      <c r="F253" s="15">
        <v>5</v>
      </c>
      <c r="G253" s="14" t="e">
        <f t="shared" si="0"/>
        <v>#VALUE!</v>
      </c>
      <c r="H253" s="43" t="s">
        <v>1323</v>
      </c>
      <c r="I253" s="31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.75" customHeight="1" x14ac:dyDescent="0.25">
      <c r="A254" s="48" t="s">
        <v>1379</v>
      </c>
      <c r="B254" s="12" t="s">
        <v>698</v>
      </c>
      <c r="C254" s="13" t="s">
        <v>1351</v>
      </c>
      <c r="D254" s="14" t="s">
        <v>1351</v>
      </c>
      <c r="E254" s="14" t="s">
        <v>1351</v>
      </c>
      <c r="F254" s="15">
        <v>2</v>
      </c>
      <c r="G254" s="14" t="e">
        <f t="shared" si="0"/>
        <v>#VALUE!</v>
      </c>
      <c r="H254" s="43" t="s">
        <v>1354</v>
      </c>
      <c r="I254" s="31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.75" customHeight="1" x14ac:dyDescent="0.25">
      <c r="A255" s="36">
        <v>8004</v>
      </c>
      <c r="B255" s="12" t="s">
        <v>988</v>
      </c>
      <c r="C255" s="13" t="s">
        <v>1351</v>
      </c>
      <c r="D255" s="14" t="s">
        <v>1351</v>
      </c>
      <c r="E255" s="14" t="s">
        <v>1351</v>
      </c>
      <c r="F255" s="15">
        <v>1</v>
      </c>
      <c r="G255" s="14" t="e">
        <f t="shared" si="0"/>
        <v>#VALUE!</v>
      </c>
      <c r="H255" s="43" t="s">
        <v>1365</v>
      </c>
      <c r="I255" s="31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.75" customHeight="1" x14ac:dyDescent="0.25">
      <c r="A256" s="35">
        <v>8005</v>
      </c>
      <c r="B256" s="12" t="s">
        <v>238</v>
      </c>
      <c r="C256" s="13" t="s">
        <v>1351</v>
      </c>
      <c r="D256" s="14" t="s">
        <v>1351</v>
      </c>
      <c r="E256" s="14" t="s">
        <v>1351</v>
      </c>
      <c r="F256" s="15">
        <v>1</v>
      </c>
      <c r="G256" s="14" t="e">
        <f t="shared" si="0"/>
        <v>#VALUE!</v>
      </c>
      <c r="H256" s="43" t="s">
        <v>1335</v>
      </c>
      <c r="I256" s="31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.75" customHeight="1" x14ac:dyDescent="0.25">
      <c r="A257" s="21">
        <v>8006</v>
      </c>
      <c r="B257" s="12" t="s">
        <v>236</v>
      </c>
      <c r="C257" s="13" t="s">
        <v>1351</v>
      </c>
      <c r="D257" s="14" t="s">
        <v>1351</v>
      </c>
      <c r="E257" s="14" t="s">
        <v>1351</v>
      </c>
      <c r="F257" s="15">
        <v>1.5</v>
      </c>
      <c r="G257" s="14" t="e">
        <f t="shared" si="0"/>
        <v>#VALUE!</v>
      </c>
      <c r="H257" s="43" t="s">
        <v>1328</v>
      </c>
      <c r="I257" s="31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.75" customHeight="1" x14ac:dyDescent="0.25">
      <c r="A258" s="41">
        <v>8007</v>
      </c>
      <c r="B258" s="12" t="s">
        <v>455</v>
      </c>
      <c r="C258" s="13" t="s">
        <v>1351</v>
      </c>
      <c r="D258" s="14" t="s">
        <v>1351</v>
      </c>
      <c r="E258" s="14" t="s">
        <v>1351</v>
      </c>
      <c r="F258" s="15">
        <v>2</v>
      </c>
      <c r="G258" s="14" t="e">
        <f t="shared" ref="G258:G512" si="1">ROUND(E258*F258,0)</f>
        <v>#VALUE!</v>
      </c>
      <c r="H258" s="43" t="s">
        <v>1380</v>
      </c>
      <c r="I258" s="31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.75" customHeight="1" x14ac:dyDescent="0.25">
      <c r="A259" s="22">
        <v>8008</v>
      </c>
      <c r="B259" s="12" t="s">
        <v>988</v>
      </c>
      <c r="C259" s="13" t="s">
        <v>1351</v>
      </c>
      <c r="D259" s="14" t="s">
        <v>1351</v>
      </c>
      <c r="E259" s="14" t="s">
        <v>1351</v>
      </c>
      <c r="F259" s="15">
        <v>1</v>
      </c>
      <c r="G259" s="14" t="e">
        <f t="shared" si="1"/>
        <v>#VALUE!</v>
      </c>
      <c r="H259" s="43" t="s">
        <v>1367</v>
      </c>
      <c r="I259" s="31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.75" customHeight="1" x14ac:dyDescent="0.25">
      <c r="A260" s="17">
        <v>8009</v>
      </c>
      <c r="B260" s="12" t="s">
        <v>1134</v>
      </c>
      <c r="C260" s="13" t="s">
        <v>1351</v>
      </c>
      <c r="D260" s="14" t="s">
        <v>1351</v>
      </c>
      <c r="E260" s="14" t="s">
        <v>1351</v>
      </c>
      <c r="F260" s="15">
        <v>2</v>
      </c>
      <c r="G260" s="14" t="e">
        <f t="shared" si="1"/>
        <v>#VALUE!</v>
      </c>
      <c r="H260" s="43" t="s">
        <v>1381</v>
      </c>
      <c r="I260" s="31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.75" customHeight="1" x14ac:dyDescent="0.25">
      <c r="A261" s="34">
        <v>8011</v>
      </c>
      <c r="B261" s="12" t="s">
        <v>698</v>
      </c>
      <c r="C261" s="13" t="s">
        <v>1351</v>
      </c>
      <c r="D261" s="14" t="s">
        <v>1351</v>
      </c>
      <c r="E261" s="14" t="s">
        <v>1351</v>
      </c>
      <c r="F261" s="15">
        <v>1</v>
      </c>
      <c r="G261" s="14" t="e">
        <f t="shared" si="1"/>
        <v>#VALUE!</v>
      </c>
      <c r="H261" s="43" t="s">
        <v>1361</v>
      </c>
      <c r="I261" s="31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.75" customHeight="1" x14ac:dyDescent="0.25">
      <c r="A262" s="34">
        <v>8011</v>
      </c>
      <c r="B262" s="12" t="s">
        <v>737</v>
      </c>
      <c r="C262" s="13" t="s">
        <v>1351</v>
      </c>
      <c r="D262" s="14" t="s">
        <v>1351</v>
      </c>
      <c r="E262" s="14" t="s">
        <v>1351</v>
      </c>
      <c r="F262" s="15">
        <v>2</v>
      </c>
      <c r="G262" s="14" t="e">
        <f t="shared" si="1"/>
        <v>#VALUE!</v>
      </c>
      <c r="H262" s="43" t="s">
        <v>1361</v>
      </c>
      <c r="I262" s="31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.75" customHeight="1" x14ac:dyDescent="0.25">
      <c r="A263" s="19">
        <v>8012</v>
      </c>
      <c r="B263" s="12" t="s">
        <v>481</v>
      </c>
      <c r="C263" s="13" t="s">
        <v>1351</v>
      </c>
      <c r="D263" s="14" t="s">
        <v>1351</v>
      </c>
      <c r="E263" s="14" t="s">
        <v>1351</v>
      </c>
      <c r="F263" s="15">
        <v>1</v>
      </c>
      <c r="G263" s="14" t="e">
        <f t="shared" si="1"/>
        <v>#VALUE!</v>
      </c>
      <c r="H263" s="43" t="s">
        <v>1329</v>
      </c>
      <c r="I263" s="31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.75" customHeight="1" x14ac:dyDescent="0.25">
      <c r="A264" s="32">
        <v>8013</v>
      </c>
      <c r="B264" s="12" t="s">
        <v>240</v>
      </c>
      <c r="C264" s="13" t="s">
        <v>1351</v>
      </c>
      <c r="D264" s="14" t="s">
        <v>1351</v>
      </c>
      <c r="E264" s="14" t="s">
        <v>1351</v>
      </c>
      <c r="F264" s="15">
        <v>1</v>
      </c>
      <c r="G264" s="14" t="e">
        <f t="shared" si="1"/>
        <v>#VALUE!</v>
      </c>
      <c r="H264" s="43" t="s">
        <v>1335</v>
      </c>
      <c r="I264" s="31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.75" customHeight="1" x14ac:dyDescent="0.25">
      <c r="A265" s="32">
        <v>8013</v>
      </c>
      <c r="B265" s="12" t="s">
        <v>228</v>
      </c>
      <c r="C265" s="13" t="s">
        <v>1351</v>
      </c>
      <c r="D265" s="14" t="s">
        <v>1351</v>
      </c>
      <c r="E265" s="14" t="s">
        <v>1351</v>
      </c>
      <c r="F265" s="15">
        <v>1</v>
      </c>
      <c r="G265" s="14" t="e">
        <f t="shared" si="1"/>
        <v>#VALUE!</v>
      </c>
      <c r="H265" s="43" t="s">
        <v>1335</v>
      </c>
      <c r="I265" s="31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.75" customHeight="1" x14ac:dyDescent="0.25">
      <c r="A266" s="32">
        <v>8013</v>
      </c>
      <c r="B266" s="12" t="s">
        <v>1018</v>
      </c>
      <c r="C266" s="13" t="s">
        <v>1351</v>
      </c>
      <c r="D266" s="14" t="s">
        <v>1351</v>
      </c>
      <c r="E266" s="14" t="s">
        <v>1351</v>
      </c>
      <c r="F266" s="15">
        <v>1</v>
      </c>
      <c r="G266" s="14" t="e">
        <f t="shared" si="1"/>
        <v>#VALUE!</v>
      </c>
      <c r="H266" s="43" t="s">
        <v>1335</v>
      </c>
      <c r="I266" s="31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.75" customHeight="1" x14ac:dyDescent="0.25">
      <c r="A267" s="32">
        <v>8013</v>
      </c>
      <c r="B267" s="12" t="s">
        <v>101</v>
      </c>
      <c r="C267" s="13" t="s">
        <v>1351</v>
      </c>
      <c r="D267" s="14" t="s">
        <v>1351</v>
      </c>
      <c r="E267" s="14" t="s">
        <v>1351</v>
      </c>
      <c r="F267" s="15">
        <v>35.491900000000001</v>
      </c>
      <c r="G267" s="14" t="e">
        <f t="shared" si="1"/>
        <v>#VALUE!</v>
      </c>
      <c r="H267" s="43" t="s">
        <v>1335</v>
      </c>
      <c r="I267" s="31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.75" customHeight="1" x14ac:dyDescent="0.25">
      <c r="A268" s="39">
        <v>8015</v>
      </c>
      <c r="B268" s="12" t="s">
        <v>698</v>
      </c>
      <c r="C268" s="13" t="s">
        <v>1351</v>
      </c>
      <c r="D268" s="14" t="s">
        <v>1351</v>
      </c>
      <c r="E268" s="14" t="s">
        <v>1351</v>
      </c>
      <c r="F268" s="15">
        <v>1</v>
      </c>
      <c r="G268" s="14" t="e">
        <f t="shared" si="1"/>
        <v>#VALUE!</v>
      </c>
      <c r="H268" s="43" t="s">
        <v>1323</v>
      </c>
      <c r="I268" s="31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.75" customHeight="1" x14ac:dyDescent="0.25">
      <c r="A269" s="39">
        <v>8015</v>
      </c>
      <c r="B269" s="12" t="s">
        <v>890</v>
      </c>
      <c r="C269" s="13" t="s">
        <v>1351</v>
      </c>
      <c r="D269" s="14" t="s">
        <v>1351</v>
      </c>
      <c r="E269" s="14" t="s">
        <v>1351</v>
      </c>
      <c r="F269" s="15">
        <v>1</v>
      </c>
      <c r="G269" s="14" t="e">
        <f t="shared" si="1"/>
        <v>#VALUE!</v>
      </c>
      <c r="H269" s="43" t="s">
        <v>1323</v>
      </c>
      <c r="I269" s="31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.75" customHeight="1" x14ac:dyDescent="0.25">
      <c r="A270" s="17">
        <v>8016</v>
      </c>
      <c r="B270" s="12" t="s">
        <v>234</v>
      </c>
      <c r="C270" s="13" t="s">
        <v>1351</v>
      </c>
      <c r="D270" s="14" t="s">
        <v>1351</v>
      </c>
      <c r="E270" s="14" t="s">
        <v>1351</v>
      </c>
      <c r="F270" s="15">
        <v>2.5</v>
      </c>
      <c r="G270" s="14" t="e">
        <f t="shared" si="1"/>
        <v>#VALUE!</v>
      </c>
      <c r="H270" s="43" t="s">
        <v>1346</v>
      </c>
      <c r="I270" s="31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.75" customHeight="1" x14ac:dyDescent="0.25">
      <c r="A271" s="32">
        <v>8017</v>
      </c>
      <c r="B271" s="12" t="s">
        <v>417</v>
      </c>
      <c r="C271" s="13" t="s">
        <v>1351</v>
      </c>
      <c r="D271" s="14" t="s">
        <v>1351</v>
      </c>
      <c r="E271" s="14" t="s">
        <v>1351</v>
      </c>
      <c r="F271" s="15">
        <v>3</v>
      </c>
      <c r="G271" s="14" t="e">
        <f t="shared" si="1"/>
        <v>#VALUE!</v>
      </c>
      <c r="H271" s="43" t="s">
        <v>1349</v>
      </c>
      <c r="I271" s="31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.75" customHeight="1" x14ac:dyDescent="0.25">
      <c r="A272" s="34">
        <v>8018</v>
      </c>
      <c r="B272" s="12" t="s">
        <v>465</v>
      </c>
      <c r="C272" s="13" t="s">
        <v>1351</v>
      </c>
      <c r="D272" s="14" t="s">
        <v>1351</v>
      </c>
      <c r="E272" s="14" t="s">
        <v>1351</v>
      </c>
      <c r="F272" s="15">
        <v>2</v>
      </c>
      <c r="G272" s="14" t="e">
        <f t="shared" si="1"/>
        <v>#VALUE!</v>
      </c>
      <c r="H272" s="43" t="s">
        <v>1319</v>
      </c>
      <c r="I272" s="31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.75" customHeight="1" x14ac:dyDescent="0.25">
      <c r="A273" s="19">
        <v>8019</v>
      </c>
      <c r="B273" s="12" t="s">
        <v>465</v>
      </c>
      <c r="C273" s="13" t="s">
        <v>1351</v>
      </c>
      <c r="D273" s="14" t="s">
        <v>1351</v>
      </c>
      <c r="E273" s="14" t="s">
        <v>1351</v>
      </c>
      <c r="F273" s="15">
        <v>2</v>
      </c>
      <c r="G273" s="14" t="e">
        <f t="shared" si="1"/>
        <v>#VALUE!</v>
      </c>
      <c r="H273" s="43" t="s">
        <v>1321</v>
      </c>
      <c r="I273" s="31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.75" customHeight="1" x14ac:dyDescent="0.25">
      <c r="A274" s="17">
        <v>8020</v>
      </c>
      <c r="B274" s="12" t="s">
        <v>465</v>
      </c>
      <c r="C274" s="13" t="s">
        <v>1351</v>
      </c>
      <c r="D274" s="14" t="s">
        <v>1351</v>
      </c>
      <c r="E274" s="14" t="s">
        <v>1351</v>
      </c>
      <c r="F274" s="15">
        <v>1</v>
      </c>
      <c r="G274" s="14" t="e">
        <f t="shared" si="1"/>
        <v>#VALUE!</v>
      </c>
      <c r="H274" s="43" t="s">
        <v>1361</v>
      </c>
      <c r="I274" s="31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.75" customHeight="1" x14ac:dyDescent="0.25">
      <c r="A275" s="19">
        <v>8021</v>
      </c>
      <c r="B275" s="12" t="s">
        <v>1042</v>
      </c>
      <c r="C275" s="13" t="s">
        <v>1351</v>
      </c>
      <c r="D275" s="14" t="s">
        <v>1351</v>
      </c>
      <c r="E275" s="14" t="s">
        <v>1351</v>
      </c>
      <c r="F275" s="15">
        <v>1</v>
      </c>
      <c r="G275" s="14" t="e">
        <f t="shared" si="1"/>
        <v>#VALUE!</v>
      </c>
      <c r="H275" s="43" t="s">
        <v>1361</v>
      </c>
      <c r="I275" s="31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.75" customHeight="1" x14ac:dyDescent="0.25">
      <c r="A276" s="22">
        <v>8022</v>
      </c>
      <c r="B276" s="12" t="s">
        <v>986</v>
      </c>
      <c r="C276" s="13" t="s">
        <v>1351</v>
      </c>
      <c r="D276" s="14" t="s">
        <v>1351</v>
      </c>
      <c r="E276" s="14" t="s">
        <v>1351</v>
      </c>
      <c r="F276" s="15">
        <v>1</v>
      </c>
      <c r="G276" s="14" t="e">
        <f t="shared" si="1"/>
        <v>#VALUE!</v>
      </c>
      <c r="H276" s="43" t="s">
        <v>1382</v>
      </c>
      <c r="I276" s="31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.75" customHeight="1" x14ac:dyDescent="0.25">
      <c r="A277" s="22">
        <v>8022</v>
      </c>
      <c r="B277" s="12" t="s">
        <v>183</v>
      </c>
      <c r="C277" s="13" t="s">
        <v>1351</v>
      </c>
      <c r="D277" s="14" t="s">
        <v>1351</v>
      </c>
      <c r="E277" s="14" t="s">
        <v>1351</v>
      </c>
      <c r="F277" s="15">
        <v>1</v>
      </c>
      <c r="G277" s="14" t="e">
        <f t="shared" si="1"/>
        <v>#VALUE!</v>
      </c>
      <c r="H277" s="43" t="s">
        <v>1382</v>
      </c>
      <c r="I277" s="31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.75" customHeight="1" x14ac:dyDescent="0.25">
      <c r="A278" s="19">
        <v>8023</v>
      </c>
      <c r="B278" s="12" t="s">
        <v>181</v>
      </c>
      <c r="C278" s="13" t="s">
        <v>1351</v>
      </c>
      <c r="D278" s="14" t="s">
        <v>1351</v>
      </c>
      <c r="E278" s="14" t="s">
        <v>1351</v>
      </c>
      <c r="F278" s="15">
        <v>1</v>
      </c>
      <c r="G278" s="14" t="e">
        <f t="shared" si="1"/>
        <v>#VALUE!</v>
      </c>
      <c r="H278" s="43" t="s">
        <v>1382</v>
      </c>
      <c r="I278" s="31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.75" customHeight="1" x14ac:dyDescent="0.25">
      <c r="A279" s="19">
        <v>8023</v>
      </c>
      <c r="B279" s="12" t="s">
        <v>121</v>
      </c>
      <c r="C279" s="13" t="s">
        <v>1351</v>
      </c>
      <c r="D279" s="14" t="s">
        <v>1351</v>
      </c>
      <c r="E279" s="14" t="s">
        <v>1351</v>
      </c>
      <c r="F279" s="15">
        <v>1</v>
      </c>
      <c r="G279" s="14" t="e">
        <f t="shared" si="1"/>
        <v>#VALUE!</v>
      </c>
      <c r="H279" s="43" t="s">
        <v>1382</v>
      </c>
      <c r="I279" s="31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.75" customHeight="1" x14ac:dyDescent="0.25">
      <c r="A280" s="29">
        <v>8024</v>
      </c>
      <c r="B280" s="12" t="s">
        <v>234</v>
      </c>
      <c r="C280" s="13" t="s">
        <v>1351</v>
      </c>
      <c r="D280" s="14" t="s">
        <v>1351</v>
      </c>
      <c r="E280" s="14" t="s">
        <v>1351</v>
      </c>
      <c r="F280" s="15">
        <v>6</v>
      </c>
      <c r="G280" s="14" t="e">
        <f t="shared" si="1"/>
        <v>#VALUE!</v>
      </c>
      <c r="H280" s="43" t="s">
        <v>1382</v>
      </c>
      <c r="I280" s="31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.75" customHeight="1" x14ac:dyDescent="0.25">
      <c r="A281" s="34">
        <v>8025</v>
      </c>
      <c r="B281" s="12" t="s">
        <v>234</v>
      </c>
      <c r="C281" s="13" t="s">
        <v>1351</v>
      </c>
      <c r="D281" s="14" t="s">
        <v>1351</v>
      </c>
      <c r="E281" s="14" t="s">
        <v>1351</v>
      </c>
      <c r="F281" s="15">
        <v>6</v>
      </c>
      <c r="G281" s="14" t="e">
        <f t="shared" si="1"/>
        <v>#VALUE!</v>
      </c>
      <c r="H281" s="43" t="s">
        <v>1383</v>
      </c>
      <c r="I281" s="31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.75" customHeight="1" x14ac:dyDescent="0.25">
      <c r="A282" s="34">
        <v>8025</v>
      </c>
      <c r="B282" s="12" t="s">
        <v>228</v>
      </c>
      <c r="C282" s="13" t="s">
        <v>1351</v>
      </c>
      <c r="D282" s="14" t="s">
        <v>1351</v>
      </c>
      <c r="E282" s="14" t="s">
        <v>1351</v>
      </c>
      <c r="F282" s="15">
        <v>1</v>
      </c>
      <c r="G282" s="14" t="e">
        <f t="shared" si="1"/>
        <v>#VALUE!</v>
      </c>
      <c r="H282" s="43" t="s">
        <v>1383</v>
      </c>
      <c r="I282" s="31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.75" customHeight="1" x14ac:dyDescent="0.25">
      <c r="A283" s="48">
        <v>8026</v>
      </c>
      <c r="B283" s="12" t="s">
        <v>988</v>
      </c>
      <c r="C283" s="13" t="s">
        <v>1351</v>
      </c>
      <c r="D283" s="14" t="s">
        <v>1351</v>
      </c>
      <c r="E283" s="14" t="s">
        <v>1351</v>
      </c>
      <c r="F283" s="15">
        <v>1</v>
      </c>
      <c r="G283" s="14" t="e">
        <f t="shared" si="1"/>
        <v>#VALUE!</v>
      </c>
      <c r="H283" s="43" t="s">
        <v>1320</v>
      </c>
      <c r="I283" s="31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.75" customHeight="1" x14ac:dyDescent="0.25">
      <c r="A284" s="21">
        <v>8027</v>
      </c>
      <c r="B284" s="12" t="s">
        <v>1122</v>
      </c>
      <c r="C284" s="13" t="s">
        <v>1351</v>
      </c>
      <c r="D284" s="14" t="s">
        <v>1351</v>
      </c>
      <c r="E284" s="14" t="s">
        <v>1351</v>
      </c>
      <c r="F284" s="15">
        <v>1</v>
      </c>
      <c r="G284" s="14" t="e">
        <f t="shared" si="1"/>
        <v>#VALUE!</v>
      </c>
      <c r="H284" s="43" t="s">
        <v>1320</v>
      </c>
      <c r="I284" s="31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.75" customHeight="1" x14ac:dyDescent="0.25">
      <c r="A285" s="20">
        <v>8029</v>
      </c>
      <c r="B285" s="12" t="s">
        <v>475</v>
      </c>
      <c r="C285" s="13" t="s">
        <v>1351</v>
      </c>
      <c r="D285" s="14" t="s">
        <v>1351</v>
      </c>
      <c r="E285" s="14" t="s">
        <v>1351</v>
      </c>
      <c r="F285" s="15">
        <v>1</v>
      </c>
      <c r="G285" s="14" t="e">
        <f t="shared" si="1"/>
        <v>#VALUE!</v>
      </c>
      <c r="H285" s="43" t="s">
        <v>1384</v>
      </c>
      <c r="I285" s="31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.75" customHeight="1" x14ac:dyDescent="0.25">
      <c r="A286" s="20">
        <v>8029</v>
      </c>
      <c r="B286" s="12" t="s">
        <v>429</v>
      </c>
      <c r="C286" s="13" t="s">
        <v>1351</v>
      </c>
      <c r="D286" s="14" t="s">
        <v>1351</v>
      </c>
      <c r="E286" s="14" t="s">
        <v>1351</v>
      </c>
      <c r="F286" s="15">
        <v>1</v>
      </c>
      <c r="G286" s="14" t="e">
        <f t="shared" si="1"/>
        <v>#VALUE!</v>
      </c>
      <c r="H286" s="43" t="s">
        <v>1384</v>
      </c>
      <c r="I286" s="31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.75" customHeight="1" x14ac:dyDescent="0.25">
      <c r="A287" s="48">
        <v>8030</v>
      </c>
      <c r="B287" s="12" t="s">
        <v>698</v>
      </c>
      <c r="C287" s="13" t="s">
        <v>1351</v>
      </c>
      <c r="D287" s="14" t="s">
        <v>1351</v>
      </c>
      <c r="E287" s="14" t="s">
        <v>1351</v>
      </c>
      <c r="F287" s="15">
        <v>1</v>
      </c>
      <c r="G287" s="14" t="e">
        <f t="shared" si="1"/>
        <v>#VALUE!</v>
      </c>
      <c r="H287" s="43" t="s">
        <v>1324</v>
      </c>
      <c r="I287" s="31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.75" customHeight="1" x14ac:dyDescent="0.25">
      <c r="A288" s="48">
        <v>8030</v>
      </c>
      <c r="B288" s="12" t="s">
        <v>1385</v>
      </c>
      <c r="C288" s="13" t="s">
        <v>1351</v>
      </c>
      <c r="D288" s="14" t="s">
        <v>1351</v>
      </c>
      <c r="E288" s="14" t="s">
        <v>1351</v>
      </c>
      <c r="F288" s="15">
        <v>1</v>
      </c>
      <c r="G288" s="14" t="e">
        <f t="shared" si="1"/>
        <v>#VALUE!</v>
      </c>
      <c r="H288" s="43" t="s">
        <v>1324</v>
      </c>
      <c r="I288" s="31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.75" customHeight="1" x14ac:dyDescent="0.25">
      <c r="A289" s="38">
        <v>8031</v>
      </c>
      <c r="B289" s="12" t="s">
        <v>698</v>
      </c>
      <c r="C289" s="13" t="s">
        <v>1351</v>
      </c>
      <c r="D289" s="14" t="s">
        <v>1351</v>
      </c>
      <c r="E289" s="14" t="s">
        <v>1351</v>
      </c>
      <c r="F289" s="15">
        <v>1</v>
      </c>
      <c r="G289" s="14" t="e">
        <f t="shared" si="1"/>
        <v>#VALUE!</v>
      </c>
      <c r="H289" s="43" t="s">
        <v>1324</v>
      </c>
      <c r="I289" s="31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.75" customHeight="1" x14ac:dyDescent="0.25">
      <c r="A290" s="38">
        <v>8031</v>
      </c>
      <c r="B290" s="12" t="s">
        <v>646</v>
      </c>
      <c r="C290" s="13" t="s">
        <v>1351</v>
      </c>
      <c r="D290" s="14" t="s">
        <v>1351</v>
      </c>
      <c r="E290" s="14" t="s">
        <v>1351</v>
      </c>
      <c r="F290" s="15">
        <v>1</v>
      </c>
      <c r="G290" s="14" t="e">
        <f t="shared" si="1"/>
        <v>#VALUE!</v>
      </c>
      <c r="H290" s="43" t="s">
        <v>1324</v>
      </c>
      <c r="I290" s="31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.75" customHeight="1" x14ac:dyDescent="0.25">
      <c r="A291" s="38">
        <v>8031</v>
      </c>
      <c r="B291" s="12" t="s">
        <v>678</v>
      </c>
      <c r="C291" s="13" t="s">
        <v>1351</v>
      </c>
      <c r="D291" s="14" t="s">
        <v>1351</v>
      </c>
      <c r="E291" s="14" t="s">
        <v>1351</v>
      </c>
      <c r="F291" s="15">
        <v>1</v>
      </c>
      <c r="G291" s="14" t="e">
        <f t="shared" si="1"/>
        <v>#VALUE!</v>
      </c>
      <c r="H291" s="43" t="s">
        <v>1324</v>
      </c>
      <c r="I291" s="31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.75" customHeight="1" x14ac:dyDescent="0.25">
      <c r="A292" s="38">
        <v>8031</v>
      </c>
      <c r="B292" s="12" t="s">
        <v>706</v>
      </c>
      <c r="C292" s="13" t="s">
        <v>1351</v>
      </c>
      <c r="D292" s="14" t="s">
        <v>1351</v>
      </c>
      <c r="E292" s="14" t="s">
        <v>1351</v>
      </c>
      <c r="F292" s="15">
        <v>1</v>
      </c>
      <c r="G292" s="14" t="e">
        <f t="shared" si="1"/>
        <v>#VALUE!</v>
      </c>
      <c r="H292" s="43" t="s">
        <v>1324</v>
      </c>
      <c r="I292" s="31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.75" customHeight="1" x14ac:dyDescent="0.25">
      <c r="A293" s="19">
        <v>8032</v>
      </c>
      <c r="B293" s="12" t="s">
        <v>698</v>
      </c>
      <c r="C293" s="13" t="s">
        <v>1351</v>
      </c>
      <c r="D293" s="14" t="s">
        <v>1351</v>
      </c>
      <c r="E293" s="14" t="s">
        <v>1351</v>
      </c>
      <c r="F293" s="15">
        <v>1</v>
      </c>
      <c r="G293" s="14" t="e">
        <f t="shared" si="1"/>
        <v>#VALUE!</v>
      </c>
      <c r="H293" s="43" t="s">
        <v>1335</v>
      </c>
      <c r="I293" s="31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.75" customHeight="1" x14ac:dyDescent="0.25">
      <c r="A294" s="19">
        <v>8032</v>
      </c>
      <c r="B294" s="12" t="s">
        <v>727</v>
      </c>
      <c r="C294" s="13" t="s">
        <v>1351</v>
      </c>
      <c r="D294" s="14" t="s">
        <v>1351</v>
      </c>
      <c r="E294" s="14" t="s">
        <v>1351</v>
      </c>
      <c r="F294" s="15">
        <v>5</v>
      </c>
      <c r="G294" s="14" t="e">
        <f t="shared" si="1"/>
        <v>#VALUE!</v>
      </c>
      <c r="H294" s="43" t="s">
        <v>1335</v>
      </c>
      <c r="I294" s="31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.75" customHeight="1" x14ac:dyDescent="0.25">
      <c r="A295" s="19">
        <v>8032</v>
      </c>
      <c r="B295" s="12" t="s">
        <v>1355</v>
      </c>
      <c r="C295" s="13" t="s">
        <v>1351</v>
      </c>
      <c r="D295" s="14" t="s">
        <v>1351</v>
      </c>
      <c r="E295" s="14" t="s">
        <v>1351</v>
      </c>
      <c r="F295" s="15">
        <v>6</v>
      </c>
      <c r="G295" s="14" t="e">
        <f t="shared" si="1"/>
        <v>#VALUE!</v>
      </c>
      <c r="H295" s="43" t="s">
        <v>1335</v>
      </c>
      <c r="I295" s="31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.75" customHeight="1" x14ac:dyDescent="0.25">
      <c r="A296" s="19">
        <v>8032</v>
      </c>
      <c r="B296" s="12" t="s">
        <v>735</v>
      </c>
      <c r="C296" s="13" t="s">
        <v>1351</v>
      </c>
      <c r="D296" s="14" t="s">
        <v>1351</v>
      </c>
      <c r="E296" s="14" t="s">
        <v>1351</v>
      </c>
      <c r="F296" s="15">
        <v>6</v>
      </c>
      <c r="G296" s="14" t="e">
        <f t="shared" si="1"/>
        <v>#VALUE!</v>
      </c>
      <c r="H296" s="43" t="s">
        <v>1335</v>
      </c>
      <c r="I296" s="31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.75" customHeight="1" x14ac:dyDescent="0.25">
      <c r="A297" s="19">
        <v>8032</v>
      </c>
      <c r="B297" s="12" t="s">
        <v>715</v>
      </c>
      <c r="C297" s="13" t="s">
        <v>1351</v>
      </c>
      <c r="D297" s="14" t="s">
        <v>1351</v>
      </c>
      <c r="E297" s="14" t="s">
        <v>1351</v>
      </c>
      <c r="F297" s="15">
        <v>1</v>
      </c>
      <c r="G297" s="14" t="e">
        <f t="shared" si="1"/>
        <v>#VALUE!</v>
      </c>
      <c r="H297" s="43" t="s">
        <v>1335</v>
      </c>
      <c r="I297" s="31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.75" customHeight="1" x14ac:dyDescent="0.25">
      <c r="A298" s="19">
        <v>8032</v>
      </c>
      <c r="B298" s="12" t="s">
        <v>749</v>
      </c>
      <c r="C298" s="13" t="s">
        <v>1351</v>
      </c>
      <c r="D298" s="14" t="s">
        <v>1351</v>
      </c>
      <c r="E298" s="14" t="s">
        <v>1351</v>
      </c>
      <c r="F298" s="15">
        <v>10</v>
      </c>
      <c r="G298" s="14" t="e">
        <f t="shared" si="1"/>
        <v>#VALUE!</v>
      </c>
      <c r="H298" s="43" t="s">
        <v>1335</v>
      </c>
      <c r="I298" s="31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.75" customHeight="1" x14ac:dyDescent="0.25">
      <c r="A299" s="52">
        <v>8034</v>
      </c>
      <c r="B299" s="12" t="s">
        <v>481</v>
      </c>
      <c r="C299" s="13" t="s">
        <v>1351</v>
      </c>
      <c r="D299" s="14" t="s">
        <v>1351</v>
      </c>
      <c r="E299" s="14" t="s">
        <v>1351</v>
      </c>
      <c r="F299" s="15">
        <v>1</v>
      </c>
      <c r="G299" s="14" t="e">
        <f t="shared" si="1"/>
        <v>#VALUE!</v>
      </c>
      <c r="H299" s="43" t="s">
        <v>1319</v>
      </c>
      <c r="I299" s="31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.75" customHeight="1" x14ac:dyDescent="0.25">
      <c r="A300" s="52">
        <v>8034</v>
      </c>
      <c r="B300" s="12" t="s">
        <v>497</v>
      </c>
      <c r="C300" s="13" t="s">
        <v>1351</v>
      </c>
      <c r="D300" s="14" t="s">
        <v>1351</v>
      </c>
      <c r="E300" s="14" t="s">
        <v>1351</v>
      </c>
      <c r="F300" s="15">
        <v>1</v>
      </c>
      <c r="G300" s="14" t="e">
        <f t="shared" si="1"/>
        <v>#VALUE!</v>
      </c>
      <c r="H300" s="43" t="s">
        <v>1319</v>
      </c>
      <c r="I300" s="31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.75" customHeight="1" x14ac:dyDescent="0.25">
      <c r="A301" s="20" t="s">
        <v>1386</v>
      </c>
      <c r="B301" s="12" t="s">
        <v>984</v>
      </c>
      <c r="C301" s="13" t="s">
        <v>1351</v>
      </c>
      <c r="D301" s="14" t="s">
        <v>1351</v>
      </c>
      <c r="E301" s="14" t="s">
        <v>1351</v>
      </c>
      <c r="F301" s="15">
        <v>1</v>
      </c>
      <c r="G301" s="14" t="e">
        <f t="shared" si="1"/>
        <v>#VALUE!</v>
      </c>
      <c r="H301" s="43" t="s">
        <v>1366</v>
      </c>
      <c r="I301" s="31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.75" customHeight="1" x14ac:dyDescent="0.25">
      <c r="A302" s="32">
        <v>8036</v>
      </c>
      <c r="B302" s="12" t="s">
        <v>698</v>
      </c>
      <c r="C302" s="13" t="s">
        <v>1351</v>
      </c>
      <c r="D302" s="14" t="s">
        <v>1351</v>
      </c>
      <c r="E302" s="14" t="s">
        <v>1351</v>
      </c>
      <c r="F302" s="15">
        <v>1</v>
      </c>
      <c r="G302" s="14" t="e">
        <f t="shared" si="1"/>
        <v>#VALUE!</v>
      </c>
      <c r="H302" s="43" t="s">
        <v>1335</v>
      </c>
      <c r="I302" s="31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.75" customHeight="1" x14ac:dyDescent="0.25">
      <c r="A303" s="32">
        <v>8036</v>
      </c>
      <c r="B303" s="12" t="s">
        <v>737</v>
      </c>
      <c r="C303" s="13" t="s">
        <v>1351</v>
      </c>
      <c r="D303" s="14" t="s">
        <v>1351</v>
      </c>
      <c r="E303" s="14" t="s">
        <v>1351</v>
      </c>
      <c r="F303" s="15">
        <v>1</v>
      </c>
      <c r="G303" s="14" t="e">
        <f t="shared" si="1"/>
        <v>#VALUE!</v>
      </c>
      <c r="H303" s="43" t="s">
        <v>1335</v>
      </c>
      <c r="I303" s="31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.75" customHeight="1" x14ac:dyDescent="0.25">
      <c r="A304" s="23">
        <v>8037</v>
      </c>
      <c r="B304" s="12" t="s">
        <v>986</v>
      </c>
      <c r="C304" s="13" t="s">
        <v>1351</v>
      </c>
      <c r="D304" s="14" t="s">
        <v>1351</v>
      </c>
      <c r="E304" s="14" t="s">
        <v>1351</v>
      </c>
      <c r="F304" s="15">
        <v>2</v>
      </c>
      <c r="G304" s="14" t="e">
        <f t="shared" si="1"/>
        <v>#VALUE!</v>
      </c>
      <c r="H304" s="43" t="s">
        <v>1358</v>
      </c>
      <c r="I304" s="31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.75" customHeight="1" x14ac:dyDescent="0.25">
      <c r="A305" s="23">
        <v>8037</v>
      </c>
      <c r="B305" s="12" t="s">
        <v>183</v>
      </c>
      <c r="C305" s="13" t="s">
        <v>1351</v>
      </c>
      <c r="D305" s="14" t="s">
        <v>1351</v>
      </c>
      <c r="E305" s="14" t="s">
        <v>1351</v>
      </c>
      <c r="F305" s="15">
        <v>1</v>
      </c>
      <c r="G305" s="14" t="e">
        <f t="shared" si="1"/>
        <v>#VALUE!</v>
      </c>
      <c r="H305" s="43" t="s">
        <v>1358</v>
      </c>
      <c r="I305" s="31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.75" customHeight="1" x14ac:dyDescent="0.25">
      <c r="A306" s="21">
        <v>8038</v>
      </c>
      <c r="B306" s="12" t="s">
        <v>491</v>
      </c>
      <c r="C306" s="13" t="s">
        <v>1351</v>
      </c>
      <c r="D306" s="14" t="s">
        <v>1351</v>
      </c>
      <c r="E306" s="14" t="s">
        <v>1351</v>
      </c>
      <c r="F306" s="15">
        <v>1</v>
      </c>
      <c r="G306" s="14" t="e">
        <f t="shared" si="1"/>
        <v>#VALUE!</v>
      </c>
      <c r="H306" s="43" t="s">
        <v>1335</v>
      </c>
      <c r="I306" s="31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.75" customHeight="1" x14ac:dyDescent="0.25">
      <c r="A307" s="21">
        <v>8038</v>
      </c>
      <c r="B307" s="12" t="s">
        <v>550</v>
      </c>
      <c r="C307" s="13" t="s">
        <v>1351</v>
      </c>
      <c r="D307" s="14" t="s">
        <v>1351</v>
      </c>
      <c r="E307" s="14" t="s">
        <v>1351</v>
      </c>
      <c r="F307" s="15">
        <v>1</v>
      </c>
      <c r="G307" s="14" t="e">
        <f t="shared" si="1"/>
        <v>#VALUE!</v>
      </c>
      <c r="H307" s="43" t="s">
        <v>1335</v>
      </c>
      <c r="I307" s="31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.75" customHeight="1" x14ac:dyDescent="0.25">
      <c r="A308" s="22">
        <v>8040</v>
      </c>
      <c r="B308" s="12" t="s">
        <v>481</v>
      </c>
      <c r="C308" s="13" t="s">
        <v>1351</v>
      </c>
      <c r="D308" s="14" t="s">
        <v>1351</v>
      </c>
      <c r="E308" s="14" t="s">
        <v>1351</v>
      </c>
      <c r="F308" s="15">
        <v>1</v>
      </c>
      <c r="G308" s="14" t="e">
        <f t="shared" si="1"/>
        <v>#VALUE!</v>
      </c>
      <c r="H308" s="43" t="s">
        <v>1319</v>
      </c>
      <c r="I308" s="31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.75" customHeight="1" x14ac:dyDescent="0.25">
      <c r="A309" s="22">
        <v>8040</v>
      </c>
      <c r="B309" s="12" t="s">
        <v>497</v>
      </c>
      <c r="C309" s="13" t="s">
        <v>1351</v>
      </c>
      <c r="D309" s="14" t="s">
        <v>1351</v>
      </c>
      <c r="E309" s="14" t="s">
        <v>1351</v>
      </c>
      <c r="F309" s="15">
        <v>2</v>
      </c>
      <c r="G309" s="14" t="e">
        <f t="shared" si="1"/>
        <v>#VALUE!</v>
      </c>
      <c r="H309" s="43" t="s">
        <v>1319</v>
      </c>
      <c r="I309" s="31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.75" customHeight="1" x14ac:dyDescent="0.25">
      <c r="A310" s="20">
        <v>8041</v>
      </c>
      <c r="B310" s="12" t="s">
        <v>1134</v>
      </c>
      <c r="C310" s="13" t="s">
        <v>1351</v>
      </c>
      <c r="D310" s="14" t="s">
        <v>1351</v>
      </c>
      <c r="E310" s="14" t="s">
        <v>1351</v>
      </c>
      <c r="F310" s="15">
        <v>2</v>
      </c>
      <c r="G310" s="14" t="e">
        <f t="shared" si="1"/>
        <v>#VALUE!</v>
      </c>
      <c r="H310" s="43" t="s">
        <v>1323</v>
      </c>
      <c r="I310" s="31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.75" customHeight="1" x14ac:dyDescent="0.25">
      <c r="A311" s="20">
        <v>8041</v>
      </c>
      <c r="B311" s="12" t="s">
        <v>1026</v>
      </c>
      <c r="C311" s="13" t="s">
        <v>1351</v>
      </c>
      <c r="D311" s="14" t="s">
        <v>1351</v>
      </c>
      <c r="E311" s="14" t="s">
        <v>1351</v>
      </c>
      <c r="F311" s="15">
        <v>4</v>
      </c>
      <c r="G311" s="14" t="e">
        <f t="shared" si="1"/>
        <v>#VALUE!</v>
      </c>
      <c r="H311" s="43" t="s">
        <v>1323</v>
      </c>
      <c r="I311" s="31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.75" customHeight="1" x14ac:dyDescent="0.25">
      <c r="A312" s="27">
        <v>8042</v>
      </c>
      <c r="B312" s="12" t="s">
        <v>988</v>
      </c>
      <c r="C312" s="13" t="s">
        <v>1351</v>
      </c>
      <c r="D312" s="14" t="s">
        <v>1351</v>
      </c>
      <c r="E312" s="14" t="s">
        <v>1351</v>
      </c>
      <c r="F312" s="15">
        <v>1</v>
      </c>
      <c r="G312" s="14" t="e">
        <f t="shared" si="1"/>
        <v>#VALUE!</v>
      </c>
      <c r="H312" s="43" t="s">
        <v>1383</v>
      </c>
      <c r="I312" s="31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.75" customHeight="1" x14ac:dyDescent="0.25">
      <c r="A313" s="19">
        <v>8044</v>
      </c>
      <c r="B313" s="12" t="s">
        <v>1038</v>
      </c>
      <c r="C313" s="13" t="s">
        <v>1351</v>
      </c>
      <c r="D313" s="14" t="s">
        <v>1351</v>
      </c>
      <c r="E313" s="14" t="s">
        <v>1351</v>
      </c>
      <c r="F313" s="15">
        <v>2</v>
      </c>
      <c r="G313" s="14" t="e">
        <f t="shared" si="1"/>
        <v>#VALUE!</v>
      </c>
      <c r="H313" s="43" t="s">
        <v>1335</v>
      </c>
      <c r="I313" s="31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.75" customHeight="1" x14ac:dyDescent="0.25">
      <c r="A314" s="28">
        <v>8045</v>
      </c>
      <c r="B314" s="12" t="s">
        <v>986</v>
      </c>
      <c r="C314" s="13" t="s">
        <v>1351</v>
      </c>
      <c r="D314" s="14" t="s">
        <v>1351</v>
      </c>
      <c r="E314" s="14" t="s">
        <v>1351</v>
      </c>
      <c r="F314" s="15">
        <v>1</v>
      </c>
      <c r="G314" s="14" t="e">
        <f t="shared" si="1"/>
        <v>#VALUE!</v>
      </c>
      <c r="H314" s="43" t="s">
        <v>1339</v>
      </c>
      <c r="I314" s="31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.75" customHeight="1" x14ac:dyDescent="0.25">
      <c r="A315" s="28">
        <v>8045</v>
      </c>
      <c r="B315" s="12" t="s">
        <v>183</v>
      </c>
      <c r="C315" s="13" t="s">
        <v>1351</v>
      </c>
      <c r="D315" s="14" t="s">
        <v>1351</v>
      </c>
      <c r="E315" s="14" t="s">
        <v>1351</v>
      </c>
      <c r="F315" s="15">
        <v>1</v>
      </c>
      <c r="G315" s="14" t="e">
        <f t="shared" si="1"/>
        <v>#VALUE!</v>
      </c>
      <c r="H315" s="43" t="s">
        <v>1339</v>
      </c>
      <c r="I315" s="31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.75" customHeight="1" x14ac:dyDescent="0.25">
      <c r="A316" s="37">
        <v>8046</v>
      </c>
      <c r="B316" s="12" t="s">
        <v>1000</v>
      </c>
      <c r="C316" s="13" t="s">
        <v>1351</v>
      </c>
      <c r="D316" s="14" t="s">
        <v>1351</v>
      </c>
      <c r="E316" s="14" t="s">
        <v>1351</v>
      </c>
      <c r="F316" s="15">
        <v>1</v>
      </c>
      <c r="G316" s="14" t="e">
        <f t="shared" si="1"/>
        <v>#VALUE!</v>
      </c>
      <c r="H316" s="43" t="s">
        <v>1323</v>
      </c>
      <c r="I316" s="31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.75" customHeight="1" x14ac:dyDescent="0.25">
      <c r="A317" s="41">
        <v>8047</v>
      </c>
      <c r="B317" s="12" t="s">
        <v>1022</v>
      </c>
      <c r="C317" s="13" t="s">
        <v>1351</v>
      </c>
      <c r="D317" s="14" t="s">
        <v>1351</v>
      </c>
      <c r="E317" s="14" t="s">
        <v>1351</v>
      </c>
      <c r="F317" s="15">
        <v>1</v>
      </c>
      <c r="G317" s="14" t="e">
        <f t="shared" si="1"/>
        <v>#VALUE!</v>
      </c>
      <c r="H317" s="43" t="s">
        <v>1321</v>
      </c>
      <c r="I317" s="31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.75" customHeight="1" x14ac:dyDescent="0.25">
      <c r="A318" s="48">
        <v>8048</v>
      </c>
      <c r="B318" s="12" t="s">
        <v>465</v>
      </c>
      <c r="C318" s="13" t="s">
        <v>1351</v>
      </c>
      <c r="D318" s="14" t="s">
        <v>1351</v>
      </c>
      <c r="E318" s="14" t="s">
        <v>1351</v>
      </c>
      <c r="F318" s="15">
        <v>2</v>
      </c>
      <c r="G318" s="14" t="e">
        <f t="shared" si="1"/>
        <v>#VALUE!</v>
      </c>
      <c r="H318" s="43" t="s">
        <v>1323</v>
      </c>
      <c r="I318" s="31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.75" customHeight="1" x14ac:dyDescent="0.25">
      <c r="A319" s="37">
        <v>8050</v>
      </c>
      <c r="B319" s="12" t="s">
        <v>465</v>
      </c>
      <c r="C319" s="13" t="s">
        <v>1351</v>
      </c>
      <c r="D319" s="14" t="s">
        <v>1351</v>
      </c>
      <c r="E319" s="14" t="s">
        <v>1351</v>
      </c>
      <c r="F319" s="15">
        <v>1</v>
      </c>
      <c r="G319" s="14" t="e">
        <f t="shared" si="1"/>
        <v>#VALUE!</v>
      </c>
      <c r="H319" s="43" t="s">
        <v>1336</v>
      </c>
      <c r="I319" s="31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.75" customHeight="1" x14ac:dyDescent="0.25">
      <c r="A320" s="21">
        <v>8051</v>
      </c>
      <c r="B320" s="12" t="s">
        <v>1006</v>
      </c>
      <c r="C320" s="13" t="s">
        <v>1351</v>
      </c>
      <c r="D320" s="14" t="s">
        <v>1351</v>
      </c>
      <c r="E320" s="14" t="s">
        <v>1351</v>
      </c>
      <c r="F320" s="15">
        <v>1</v>
      </c>
      <c r="G320" s="14" t="e">
        <f t="shared" si="1"/>
        <v>#VALUE!</v>
      </c>
      <c r="H320" s="43" t="s">
        <v>1332</v>
      </c>
      <c r="I320" s="31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.75" customHeight="1" x14ac:dyDescent="0.25">
      <c r="A321" s="46">
        <v>8052</v>
      </c>
      <c r="B321" s="12" t="s">
        <v>455</v>
      </c>
      <c r="C321" s="13" t="s">
        <v>1351</v>
      </c>
      <c r="D321" s="14" t="s">
        <v>1351</v>
      </c>
      <c r="E321" s="14" t="s">
        <v>1351</v>
      </c>
      <c r="F321" s="15">
        <v>1</v>
      </c>
      <c r="G321" s="14" t="e">
        <f t="shared" si="1"/>
        <v>#VALUE!</v>
      </c>
      <c r="H321" s="43" t="s">
        <v>1321</v>
      </c>
      <c r="I321" s="31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.75" customHeight="1" x14ac:dyDescent="0.25">
      <c r="A322" s="46">
        <v>8052</v>
      </c>
      <c r="B322" s="12" t="s">
        <v>538</v>
      </c>
      <c r="C322" s="13" t="s">
        <v>1351</v>
      </c>
      <c r="D322" s="14" t="s">
        <v>1351</v>
      </c>
      <c r="E322" s="14" t="s">
        <v>1351</v>
      </c>
      <c r="F322" s="15">
        <v>1</v>
      </c>
      <c r="G322" s="14" t="e">
        <f t="shared" si="1"/>
        <v>#VALUE!</v>
      </c>
      <c r="H322" s="43" t="s">
        <v>1321</v>
      </c>
      <c r="I322" s="31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.75" customHeight="1" x14ac:dyDescent="0.25">
      <c r="A323" s="46">
        <v>8052</v>
      </c>
      <c r="B323" s="12" t="s">
        <v>529</v>
      </c>
      <c r="C323" s="13" t="s">
        <v>1351</v>
      </c>
      <c r="D323" s="14" t="s">
        <v>1351</v>
      </c>
      <c r="E323" s="14" t="s">
        <v>1351</v>
      </c>
      <c r="F323" s="15">
        <v>3</v>
      </c>
      <c r="G323" s="14" t="e">
        <f t="shared" si="1"/>
        <v>#VALUE!</v>
      </c>
      <c r="H323" s="43" t="s">
        <v>1321</v>
      </c>
      <c r="I323" s="31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.75" customHeight="1" x14ac:dyDescent="0.25">
      <c r="A324" s="46">
        <v>8052</v>
      </c>
      <c r="B324" s="12" t="s">
        <v>542</v>
      </c>
      <c r="C324" s="13" t="s">
        <v>1351</v>
      </c>
      <c r="D324" s="14" t="s">
        <v>1351</v>
      </c>
      <c r="E324" s="14" t="s">
        <v>1351</v>
      </c>
      <c r="F324" s="15">
        <v>1</v>
      </c>
      <c r="G324" s="14" t="e">
        <f t="shared" si="1"/>
        <v>#VALUE!</v>
      </c>
      <c r="H324" s="43" t="s">
        <v>1321</v>
      </c>
      <c r="I324" s="31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.75" customHeight="1" x14ac:dyDescent="0.25">
      <c r="A325" s="17">
        <v>8053</v>
      </c>
      <c r="B325" s="12" t="s">
        <v>698</v>
      </c>
      <c r="C325" s="13" t="s">
        <v>1351</v>
      </c>
      <c r="D325" s="14" t="s">
        <v>1351</v>
      </c>
      <c r="E325" s="14" t="s">
        <v>1351</v>
      </c>
      <c r="F325" s="15">
        <v>2</v>
      </c>
      <c r="G325" s="14" t="e">
        <f t="shared" si="1"/>
        <v>#VALUE!</v>
      </c>
      <c r="H325" s="43" t="s">
        <v>1329</v>
      </c>
      <c r="I325" s="31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.75" customHeight="1" x14ac:dyDescent="0.25">
      <c r="A326" s="17">
        <v>8053</v>
      </c>
      <c r="B326" s="12" t="s">
        <v>1355</v>
      </c>
      <c r="C326" s="13" t="s">
        <v>1351</v>
      </c>
      <c r="D326" s="14" t="s">
        <v>1351</v>
      </c>
      <c r="E326" s="14" t="s">
        <v>1351</v>
      </c>
      <c r="F326" s="15">
        <v>5</v>
      </c>
      <c r="G326" s="14" t="e">
        <f t="shared" si="1"/>
        <v>#VALUE!</v>
      </c>
      <c r="H326" s="43" t="s">
        <v>1329</v>
      </c>
      <c r="I326" s="31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.75" customHeight="1" x14ac:dyDescent="0.25">
      <c r="A327" s="17">
        <v>8053</v>
      </c>
      <c r="B327" s="12" t="s">
        <v>1370</v>
      </c>
      <c r="C327" s="13" t="s">
        <v>1351</v>
      </c>
      <c r="D327" s="14" t="s">
        <v>1351</v>
      </c>
      <c r="E327" s="14" t="s">
        <v>1351</v>
      </c>
      <c r="F327" s="15">
        <v>20</v>
      </c>
      <c r="G327" s="14" t="e">
        <f t="shared" si="1"/>
        <v>#VALUE!</v>
      </c>
      <c r="H327" s="43" t="s">
        <v>1329</v>
      </c>
      <c r="I327" s="31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.75" customHeight="1" x14ac:dyDescent="0.25">
      <c r="A328" s="17">
        <v>8053</v>
      </c>
      <c r="B328" s="12" t="s">
        <v>737</v>
      </c>
      <c r="C328" s="13" t="s">
        <v>1351</v>
      </c>
      <c r="D328" s="14" t="s">
        <v>1351</v>
      </c>
      <c r="E328" s="14" t="s">
        <v>1351</v>
      </c>
      <c r="F328" s="15">
        <v>3</v>
      </c>
      <c r="G328" s="14" t="e">
        <f t="shared" si="1"/>
        <v>#VALUE!</v>
      </c>
      <c r="H328" s="43" t="s">
        <v>1329</v>
      </c>
      <c r="I328" s="31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.75" customHeight="1" x14ac:dyDescent="0.25">
      <c r="A329" s="53">
        <v>8054</v>
      </c>
      <c r="B329" s="12" t="s">
        <v>1000</v>
      </c>
      <c r="C329" s="13" t="s">
        <v>1351</v>
      </c>
      <c r="D329" s="14" t="s">
        <v>1351</v>
      </c>
      <c r="E329" s="14" t="s">
        <v>1351</v>
      </c>
      <c r="F329" s="15">
        <v>2</v>
      </c>
      <c r="G329" s="14" t="e">
        <f t="shared" si="1"/>
        <v>#VALUE!</v>
      </c>
      <c r="H329" s="43" t="s">
        <v>1321</v>
      </c>
      <c r="I329" s="31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.75" customHeight="1" x14ac:dyDescent="0.25">
      <c r="A330" s="54">
        <v>8055</v>
      </c>
      <c r="B330" s="12" t="s">
        <v>986</v>
      </c>
      <c r="C330" s="13" t="s">
        <v>1351</v>
      </c>
      <c r="D330" s="14" t="s">
        <v>1351</v>
      </c>
      <c r="E330" s="14" t="s">
        <v>1351</v>
      </c>
      <c r="F330" s="15">
        <v>1</v>
      </c>
      <c r="G330" s="14" t="e">
        <f t="shared" si="1"/>
        <v>#VALUE!</v>
      </c>
      <c r="H330" s="43" t="s">
        <v>1335</v>
      </c>
      <c r="I330" s="31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.75" customHeight="1" x14ac:dyDescent="0.25">
      <c r="A331" s="46">
        <v>8058</v>
      </c>
      <c r="B331" s="12" t="s">
        <v>240</v>
      </c>
      <c r="C331" s="13" t="s">
        <v>1351</v>
      </c>
      <c r="D331" s="14" t="s">
        <v>1351</v>
      </c>
      <c r="E331" s="14" t="s">
        <v>1351</v>
      </c>
      <c r="F331" s="15">
        <v>1</v>
      </c>
      <c r="G331" s="14" t="e">
        <f t="shared" si="1"/>
        <v>#VALUE!</v>
      </c>
      <c r="H331" s="43" t="s">
        <v>1349</v>
      </c>
      <c r="I331" s="31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.75" customHeight="1" x14ac:dyDescent="0.25">
      <c r="A332" s="37">
        <v>8059</v>
      </c>
      <c r="B332" s="12" t="s">
        <v>986</v>
      </c>
      <c r="C332" s="13" t="s">
        <v>1351</v>
      </c>
      <c r="D332" s="14" t="s">
        <v>1351</v>
      </c>
      <c r="E332" s="14" t="s">
        <v>1351</v>
      </c>
      <c r="F332" s="15">
        <v>1</v>
      </c>
      <c r="G332" s="14" t="e">
        <f t="shared" si="1"/>
        <v>#VALUE!</v>
      </c>
      <c r="H332" s="43" t="s">
        <v>1361</v>
      </c>
      <c r="I332" s="31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.75" customHeight="1" x14ac:dyDescent="0.25">
      <c r="A333" s="37">
        <v>8059</v>
      </c>
      <c r="B333" s="12" t="s">
        <v>183</v>
      </c>
      <c r="C333" s="13" t="s">
        <v>1351</v>
      </c>
      <c r="D333" s="14" t="s">
        <v>1351</v>
      </c>
      <c r="E333" s="14" t="s">
        <v>1351</v>
      </c>
      <c r="F333" s="15">
        <v>1</v>
      </c>
      <c r="G333" s="14" t="e">
        <f t="shared" si="1"/>
        <v>#VALUE!</v>
      </c>
      <c r="H333" s="43" t="s">
        <v>1361</v>
      </c>
      <c r="I333" s="31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.75" customHeight="1" x14ac:dyDescent="0.25">
      <c r="A334" s="44">
        <v>8060</v>
      </c>
      <c r="B334" s="12" t="s">
        <v>238</v>
      </c>
      <c r="C334" s="13" t="s">
        <v>1351</v>
      </c>
      <c r="D334" s="14" t="s">
        <v>1351</v>
      </c>
      <c r="E334" s="14" t="s">
        <v>1351</v>
      </c>
      <c r="F334" s="15">
        <v>1</v>
      </c>
      <c r="G334" s="14" t="e">
        <f t="shared" si="1"/>
        <v>#VALUE!</v>
      </c>
      <c r="H334" s="43" t="s">
        <v>1387</v>
      </c>
      <c r="I334" s="31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.75" customHeight="1" x14ac:dyDescent="0.25">
      <c r="A335" s="36">
        <v>8062</v>
      </c>
      <c r="B335" s="12" t="s">
        <v>988</v>
      </c>
      <c r="C335" s="13" t="s">
        <v>1351</v>
      </c>
      <c r="D335" s="14" t="s">
        <v>1351</v>
      </c>
      <c r="E335" s="14" t="s">
        <v>1351</v>
      </c>
      <c r="F335" s="15">
        <v>1</v>
      </c>
      <c r="G335" s="14" t="e">
        <f t="shared" si="1"/>
        <v>#VALUE!</v>
      </c>
      <c r="H335" s="43" t="s">
        <v>1324</v>
      </c>
      <c r="I335" s="31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.75" customHeight="1" x14ac:dyDescent="0.25">
      <c r="A336" s="29">
        <v>8063</v>
      </c>
      <c r="B336" s="12" t="s">
        <v>698</v>
      </c>
      <c r="C336" s="13" t="s">
        <v>1351</v>
      </c>
      <c r="D336" s="14" t="s">
        <v>1351</v>
      </c>
      <c r="E336" s="14" t="s">
        <v>1351</v>
      </c>
      <c r="F336" s="15">
        <v>1</v>
      </c>
      <c r="G336" s="14" t="e">
        <f t="shared" si="1"/>
        <v>#VALUE!</v>
      </c>
      <c r="H336" s="43" t="s">
        <v>1331</v>
      </c>
      <c r="I336" s="31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.75" customHeight="1" x14ac:dyDescent="0.25">
      <c r="A337" s="29">
        <v>8063</v>
      </c>
      <c r="B337" s="12" t="s">
        <v>1355</v>
      </c>
      <c r="C337" s="13" t="s">
        <v>1351</v>
      </c>
      <c r="D337" s="14" t="s">
        <v>1351</v>
      </c>
      <c r="E337" s="14" t="s">
        <v>1351</v>
      </c>
      <c r="F337" s="15">
        <v>1</v>
      </c>
      <c r="G337" s="14" t="e">
        <f t="shared" si="1"/>
        <v>#VALUE!</v>
      </c>
      <c r="H337" s="43" t="s">
        <v>1331</v>
      </c>
      <c r="I337" s="31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.75" customHeight="1" x14ac:dyDescent="0.25">
      <c r="A338" s="29">
        <v>8063</v>
      </c>
      <c r="B338" s="12" t="s">
        <v>1356</v>
      </c>
      <c r="C338" s="13" t="s">
        <v>1351</v>
      </c>
      <c r="D338" s="14" t="s">
        <v>1351</v>
      </c>
      <c r="E338" s="14" t="s">
        <v>1351</v>
      </c>
      <c r="F338" s="15">
        <v>2</v>
      </c>
      <c r="G338" s="14" t="e">
        <f t="shared" si="1"/>
        <v>#VALUE!</v>
      </c>
      <c r="H338" s="43" t="s">
        <v>1331</v>
      </c>
      <c r="I338" s="31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.75" customHeight="1" x14ac:dyDescent="0.25">
      <c r="A339" s="39">
        <v>8064</v>
      </c>
      <c r="B339" s="12" t="s">
        <v>240</v>
      </c>
      <c r="C339" s="13" t="s">
        <v>1351</v>
      </c>
      <c r="D339" s="14" t="s">
        <v>1351</v>
      </c>
      <c r="E339" s="14" t="s">
        <v>1351</v>
      </c>
      <c r="F339" s="15">
        <v>1</v>
      </c>
      <c r="G339" s="14" t="e">
        <f t="shared" si="1"/>
        <v>#VALUE!</v>
      </c>
      <c r="H339" s="43" t="s">
        <v>1331</v>
      </c>
      <c r="I339" s="31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.75" customHeight="1" x14ac:dyDescent="0.25">
      <c r="A340" s="41">
        <v>8065</v>
      </c>
      <c r="B340" s="12" t="s">
        <v>37</v>
      </c>
      <c r="C340" s="13" t="s">
        <v>1351</v>
      </c>
      <c r="D340" s="14" t="s">
        <v>1351</v>
      </c>
      <c r="E340" s="14" t="s">
        <v>1351</v>
      </c>
      <c r="F340" s="15">
        <v>1</v>
      </c>
      <c r="G340" s="14" t="e">
        <f t="shared" si="1"/>
        <v>#VALUE!</v>
      </c>
      <c r="H340" s="43" t="s">
        <v>1319</v>
      </c>
      <c r="I340" s="31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.75" customHeight="1" x14ac:dyDescent="0.25">
      <c r="A341" s="41">
        <v>8065</v>
      </c>
      <c r="B341" s="12" t="s">
        <v>203</v>
      </c>
      <c r="C341" s="13" t="s">
        <v>1351</v>
      </c>
      <c r="D341" s="14" t="s">
        <v>1351</v>
      </c>
      <c r="E341" s="14" t="s">
        <v>1351</v>
      </c>
      <c r="F341" s="15">
        <v>0.27</v>
      </c>
      <c r="G341" s="14" t="e">
        <f t="shared" si="1"/>
        <v>#VALUE!</v>
      </c>
      <c r="H341" s="43" t="s">
        <v>1319</v>
      </c>
      <c r="I341" s="31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.75" customHeight="1" x14ac:dyDescent="0.25">
      <c r="A342" s="29">
        <v>8073</v>
      </c>
      <c r="B342" s="12" t="s">
        <v>238</v>
      </c>
      <c r="C342" s="13" t="s">
        <v>1351</v>
      </c>
      <c r="D342" s="14" t="s">
        <v>1351</v>
      </c>
      <c r="E342" s="14" t="s">
        <v>1351</v>
      </c>
      <c r="F342" s="15">
        <v>1</v>
      </c>
      <c r="G342" s="14" t="e">
        <f t="shared" si="1"/>
        <v>#VALUE!</v>
      </c>
      <c r="H342" s="43" t="s">
        <v>1331</v>
      </c>
      <c r="I342" s="31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.75" customHeight="1" x14ac:dyDescent="0.25">
      <c r="A343" s="25">
        <v>8074</v>
      </c>
      <c r="B343" s="12" t="s">
        <v>698</v>
      </c>
      <c r="C343" s="13" t="s">
        <v>1351</v>
      </c>
      <c r="D343" s="14" t="s">
        <v>1351</v>
      </c>
      <c r="E343" s="14" t="s">
        <v>1351</v>
      </c>
      <c r="F343" s="15">
        <v>1</v>
      </c>
      <c r="G343" s="14" t="e">
        <f t="shared" si="1"/>
        <v>#VALUE!</v>
      </c>
      <c r="H343" s="43" t="s">
        <v>1346</v>
      </c>
      <c r="I343" s="31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.75" customHeight="1" x14ac:dyDescent="0.25">
      <c r="A344" s="25">
        <v>8074</v>
      </c>
      <c r="B344" s="12" t="s">
        <v>678</v>
      </c>
      <c r="C344" s="13" t="s">
        <v>1351</v>
      </c>
      <c r="D344" s="14" t="s">
        <v>1351</v>
      </c>
      <c r="E344" s="14" t="s">
        <v>1351</v>
      </c>
      <c r="F344" s="15">
        <v>1</v>
      </c>
      <c r="G344" s="14" t="e">
        <f t="shared" si="1"/>
        <v>#VALUE!</v>
      </c>
      <c r="H344" s="43" t="s">
        <v>1346</v>
      </c>
      <c r="I344" s="31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.75" customHeight="1" x14ac:dyDescent="0.25">
      <c r="A345" s="28">
        <v>8075</v>
      </c>
      <c r="B345" s="12" t="s">
        <v>698</v>
      </c>
      <c r="C345" s="13" t="s">
        <v>1351</v>
      </c>
      <c r="D345" s="14" t="s">
        <v>1351</v>
      </c>
      <c r="E345" s="14" t="s">
        <v>1351</v>
      </c>
      <c r="F345" s="15">
        <v>1</v>
      </c>
      <c r="G345" s="14" t="e">
        <f t="shared" si="1"/>
        <v>#VALUE!</v>
      </c>
      <c r="H345" s="43" t="s">
        <v>1335</v>
      </c>
      <c r="I345" s="31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.75" customHeight="1" x14ac:dyDescent="0.25">
      <c r="A346" s="28">
        <v>8075</v>
      </c>
      <c r="B346" s="12" t="s">
        <v>678</v>
      </c>
      <c r="C346" s="13" t="s">
        <v>1351</v>
      </c>
      <c r="D346" s="14" t="s">
        <v>1351</v>
      </c>
      <c r="E346" s="14" t="s">
        <v>1351</v>
      </c>
      <c r="F346" s="15">
        <v>1</v>
      </c>
      <c r="G346" s="14" t="e">
        <f t="shared" si="1"/>
        <v>#VALUE!</v>
      </c>
      <c r="H346" s="43" t="s">
        <v>1335</v>
      </c>
      <c r="I346" s="31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.75" customHeight="1" x14ac:dyDescent="0.25">
      <c r="A347" s="55">
        <v>8077</v>
      </c>
      <c r="B347" s="12" t="s">
        <v>698</v>
      </c>
      <c r="C347" s="13" t="s">
        <v>1351</v>
      </c>
      <c r="D347" s="14" t="s">
        <v>1351</v>
      </c>
      <c r="E347" s="14" t="s">
        <v>1351</v>
      </c>
      <c r="F347" s="15">
        <v>1</v>
      </c>
      <c r="G347" s="14" t="e">
        <f t="shared" si="1"/>
        <v>#VALUE!</v>
      </c>
      <c r="H347" s="43" t="s">
        <v>1349</v>
      </c>
      <c r="I347" s="31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.75" customHeight="1" x14ac:dyDescent="0.25">
      <c r="A348" s="19">
        <v>8078</v>
      </c>
      <c r="B348" s="12" t="s">
        <v>698</v>
      </c>
      <c r="C348" s="13" t="s">
        <v>1351</v>
      </c>
      <c r="D348" s="14" t="s">
        <v>1351</v>
      </c>
      <c r="E348" s="14" t="s">
        <v>1351</v>
      </c>
      <c r="F348" s="15">
        <v>1</v>
      </c>
      <c r="G348" s="14" t="e">
        <f t="shared" si="1"/>
        <v>#VALUE!</v>
      </c>
      <c r="H348" s="43" t="s">
        <v>1346</v>
      </c>
      <c r="I348" s="31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.75" customHeight="1" x14ac:dyDescent="0.25">
      <c r="A349" s="19">
        <v>8078</v>
      </c>
      <c r="B349" s="12" t="s">
        <v>695</v>
      </c>
      <c r="C349" s="13" t="s">
        <v>1351</v>
      </c>
      <c r="D349" s="14" t="s">
        <v>1351</v>
      </c>
      <c r="E349" s="14" t="s">
        <v>1351</v>
      </c>
      <c r="F349" s="15">
        <v>2</v>
      </c>
      <c r="G349" s="14" t="e">
        <f t="shared" si="1"/>
        <v>#VALUE!</v>
      </c>
      <c r="H349" s="43" t="s">
        <v>1346</v>
      </c>
      <c r="I349" s="31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.75" customHeight="1" x14ac:dyDescent="0.25">
      <c r="A350" s="25">
        <v>8079</v>
      </c>
      <c r="B350" s="12" t="s">
        <v>238</v>
      </c>
      <c r="C350" s="13" t="s">
        <v>1351</v>
      </c>
      <c r="D350" s="14" t="s">
        <v>1351</v>
      </c>
      <c r="E350" s="14" t="s">
        <v>1351</v>
      </c>
      <c r="F350" s="15">
        <v>1</v>
      </c>
      <c r="G350" s="14" t="e">
        <f t="shared" si="1"/>
        <v>#VALUE!</v>
      </c>
      <c r="H350" s="43" t="s">
        <v>1349</v>
      </c>
      <c r="I350" s="31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.75" customHeight="1" x14ac:dyDescent="0.25">
      <c r="A351" s="46">
        <v>8080</v>
      </c>
      <c r="B351" s="12" t="s">
        <v>238</v>
      </c>
      <c r="C351" s="13" t="s">
        <v>1351</v>
      </c>
      <c r="D351" s="14" t="s">
        <v>1351</v>
      </c>
      <c r="E351" s="14" t="s">
        <v>1351</v>
      </c>
      <c r="F351" s="15">
        <v>5</v>
      </c>
      <c r="G351" s="14" t="e">
        <f t="shared" si="1"/>
        <v>#VALUE!</v>
      </c>
      <c r="H351" s="43" t="s">
        <v>1324</v>
      </c>
      <c r="I351" s="31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.75" customHeight="1" x14ac:dyDescent="0.25">
      <c r="A352" s="35">
        <v>8081</v>
      </c>
      <c r="B352" s="12" t="s">
        <v>465</v>
      </c>
      <c r="C352" s="13" t="s">
        <v>1351</v>
      </c>
      <c r="D352" s="14" t="s">
        <v>1351</v>
      </c>
      <c r="E352" s="14" t="s">
        <v>1351</v>
      </c>
      <c r="F352" s="15">
        <v>1</v>
      </c>
      <c r="G352" s="14" t="e">
        <f t="shared" si="1"/>
        <v>#VALUE!</v>
      </c>
      <c r="H352" s="43" t="s">
        <v>1320</v>
      </c>
      <c r="I352" s="31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.75" customHeight="1" x14ac:dyDescent="0.25">
      <c r="A353" s="37">
        <v>8082</v>
      </c>
      <c r="B353" s="12" t="s">
        <v>698</v>
      </c>
      <c r="C353" s="13" t="s">
        <v>1351</v>
      </c>
      <c r="D353" s="14" t="s">
        <v>1351</v>
      </c>
      <c r="E353" s="14" t="s">
        <v>1351</v>
      </c>
      <c r="F353" s="15">
        <v>1</v>
      </c>
      <c r="G353" s="14" t="e">
        <f t="shared" si="1"/>
        <v>#VALUE!</v>
      </c>
      <c r="H353" s="43" t="s">
        <v>1388</v>
      </c>
      <c r="I353" s="31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.75" customHeight="1" x14ac:dyDescent="0.25">
      <c r="A354" s="37">
        <v>8082</v>
      </c>
      <c r="B354" s="12" t="s">
        <v>238</v>
      </c>
      <c r="C354" s="13" t="s">
        <v>1351</v>
      </c>
      <c r="D354" s="14" t="s">
        <v>1351</v>
      </c>
      <c r="E354" s="14" t="s">
        <v>1351</v>
      </c>
      <c r="F354" s="15">
        <v>1</v>
      </c>
      <c r="G354" s="14" t="e">
        <f t="shared" si="1"/>
        <v>#VALUE!</v>
      </c>
      <c r="H354" s="43" t="s">
        <v>1388</v>
      </c>
      <c r="I354" s="31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.75" customHeight="1" x14ac:dyDescent="0.25">
      <c r="A355" s="36">
        <v>8084</v>
      </c>
      <c r="B355" s="12" t="s">
        <v>900</v>
      </c>
      <c r="C355" s="13" t="s">
        <v>1351</v>
      </c>
      <c r="D355" s="14" t="s">
        <v>1351</v>
      </c>
      <c r="E355" s="14" t="s">
        <v>1351</v>
      </c>
      <c r="F355" s="15">
        <v>1</v>
      </c>
      <c r="G355" s="14" t="e">
        <f t="shared" si="1"/>
        <v>#VALUE!</v>
      </c>
      <c r="H355" s="43" t="s">
        <v>1320</v>
      </c>
      <c r="I355" s="31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.75" customHeight="1" x14ac:dyDescent="0.25">
      <c r="A356" s="22">
        <v>8083</v>
      </c>
      <c r="B356" s="12" t="s">
        <v>1389</v>
      </c>
      <c r="C356" s="13" t="s">
        <v>1351</v>
      </c>
      <c r="D356" s="14" t="s">
        <v>1351</v>
      </c>
      <c r="E356" s="14" t="s">
        <v>1351</v>
      </c>
      <c r="F356" s="15">
        <v>1</v>
      </c>
      <c r="G356" s="14" t="e">
        <f t="shared" si="1"/>
        <v>#VALUE!</v>
      </c>
      <c r="H356" s="43" t="s">
        <v>1390</v>
      </c>
      <c r="I356" s="31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.75" customHeight="1" x14ac:dyDescent="0.25">
      <c r="A357" s="37">
        <v>8086</v>
      </c>
      <c r="B357" s="12" t="s">
        <v>698</v>
      </c>
      <c r="C357" s="13" t="s">
        <v>1351</v>
      </c>
      <c r="D357" s="14" t="s">
        <v>1351</v>
      </c>
      <c r="E357" s="14" t="s">
        <v>1351</v>
      </c>
      <c r="F357" s="15">
        <v>1</v>
      </c>
      <c r="G357" s="14" t="e">
        <f t="shared" si="1"/>
        <v>#VALUE!</v>
      </c>
      <c r="H357" s="43" t="s">
        <v>1336</v>
      </c>
      <c r="I357" s="31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.75" customHeight="1" x14ac:dyDescent="0.25">
      <c r="A358" s="37">
        <v>8086</v>
      </c>
      <c r="B358" s="12" t="s">
        <v>737</v>
      </c>
      <c r="C358" s="13" t="s">
        <v>1351</v>
      </c>
      <c r="D358" s="14" t="s">
        <v>1351</v>
      </c>
      <c r="E358" s="14" t="s">
        <v>1351</v>
      </c>
      <c r="F358" s="15">
        <v>3</v>
      </c>
      <c r="G358" s="14" t="e">
        <f t="shared" si="1"/>
        <v>#VALUE!</v>
      </c>
      <c r="H358" s="43" t="s">
        <v>1336</v>
      </c>
      <c r="I358" s="31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.75" customHeight="1" x14ac:dyDescent="0.25">
      <c r="A359" s="35">
        <v>8087</v>
      </c>
      <c r="B359" s="12" t="s">
        <v>1022</v>
      </c>
      <c r="C359" s="13" t="s">
        <v>1351</v>
      </c>
      <c r="D359" s="14" t="s">
        <v>1351</v>
      </c>
      <c r="E359" s="14" t="s">
        <v>1351</v>
      </c>
      <c r="F359" s="15">
        <v>1</v>
      </c>
      <c r="G359" s="14" t="e">
        <f t="shared" si="1"/>
        <v>#VALUE!</v>
      </c>
      <c r="H359" s="43" t="s">
        <v>1316</v>
      </c>
      <c r="I359" s="31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.75" customHeight="1" x14ac:dyDescent="0.25">
      <c r="A360" s="45">
        <v>8089</v>
      </c>
      <c r="B360" s="12" t="s">
        <v>228</v>
      </c>
      <c r="C360" s="13" t="s">
        <v>1351</v>
      </c>
      <c r="D360" s="14" t="s">
        <v>1351</v>
      </c>
      <c r="E360" s="14" t="s">
        <v>1351</v>
      </c>
      <c r="F360" s="15">
        <v>1</v>
      </c>
      <c r="G360" s="14" t="e">
        <f t="shared" si="1"/>
        <v>#VALUE!</v>
      </c>
      <c r="H360" s="43" t="s">
        <v>1366</v>
      </c>
      <c r="I360" s="31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.75" customHeight="1" x14ac:dyDescent="0.25">
      <c r="A361" s="21">
        <v>8090</v>
      </c>
      <c r="B361" s="12" t="s">
        <v>481</v>
      </c>
      <c r="C361" s="13" t="s">
        <v>1351</v>
      </c>
      <c r="D361" s="14" t="s">
        <v>1351</v>
      </c>
      <c r="E361" s="14" t="s">
        <v>1351</v>
      </c>
      <c r="F361" s="15">
        <v>1</v>
      </c>
      <c r="G361" s="14" t="e">
        <f t="shared" si="1"/>
        <v>#VALUE!</v>
      </c>
      <c r="H361" s="43" t="s">
        <v>1320</v>
      </c>
      <c r="I361" s="31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.75" customHeight="1" x14ac:dyDescent="0.25">
      <c r="A362" s="17">
        <v>8091</v>
      </c>
      <c r="B362" s="12" t="s">
        <v>238</v>
      </c>
      <c r="C362" s="13" t="s">
        <v>1351</v>
      </c>
      <c r="D362" s="14" t="s">
        <v>1351</v>
      </c>
      <c r="E362" s="14" t="s">
        <v>1351</v>
      </c>
      <c r="F362" s="15">
        <v>2</v>
      </c>
      <c r="G362" s="14" t="e">
        <f t="shared" si="1"/>
        <v>#VALUE!</v>
      </c>
      <c r="H362" s="43" t="s">
        <v>1334</v>
      </c>
      <c r="I362" s="31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.75" customHeight="1" x14ac:dyDescent="0.25">
      <c r="A363" s="19">
        <v>8093</v>
      </c>
      <c r="B363" s="12" t="s">
        <v>988</v>
      </c>
      <c r="C363" s="13" t="s">
        <v>1351</v>
      </c>
      <c r="D363" s="14" t="s">
        <v>1351</v>
      </c>
      <c r="E363" s="14" t="s">
        <v>1351</v>
      </c>
      <c r="F363" s="15">
        <v>1</v>
      </c>
      <c r="G363" s="14" t="e">
        <f t="shared" si="1"/>
        <v>#VALUE!</v>
      </c>
      <c r="H363" s="43" t="s">
        <v>1328</v>
      </c>
      <c r="I363" s="31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.75" customHeight="1" x14ac:dyDescent="0.25">
      <c r="A364" s="56">
        <v>8095</v>
      </c>
      <c r="B364" s="12" t="s">
        <v>698</v>
      </c>
      <c r="C364" s="13" t="s">
        <v>1351</v>
      </c>
      <c r="D364" s="14" t="s">
        <v>1351</v>
      </c>
      <c r="E364" s="14" t="s">
        <v>1351</v>
      </c>
      <c r="F364" s="15">
        <v>1</v>
      </c>
      <c r="G364" s="14" t="e">
        <f t="shared" si="1"/>
        <v>#VALUE!</v>
      </c>
      <c r="H364" s="43" t="s">
        <v>1391</v>
      </c>
      <c r="I364" s="31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.75" customHeight="1" x14ac:dyDescent="0.25">
      <c r="A365" s="56">
        <v>8095</v>
      </c>
      <c r="B365" s="12" t="s">
        <v>236</v>
      </c>
      <c r="C365" s="13" t="s">
        <v>1351</v>
      </c>
      <c r="D365" s="14" t="s">
        <v>1351</v>
      </c>
      <c r="E365" s="14" t="s">
        <v>1351</v>
      </c>
      <c r="F365" s="15">
        <v>3</v>
      </c>
      <c r="G365" s="14" t="e">
        <f t="shared" si="1"/>
        <v>#VALUE!</v>
      </c>
      <c r="H365" s="43" t="s">
        <v>1391</v>
      </c>
      <c r="I365" s="31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.75" customHeight="1" x14ac:dyDescent="0.25">
      <c r="A366" s="56">
        <v>8095</v>
      </c>
      <c r="B366" s="12" t="s">
        <v>751</v>
      </c>
      <c r="C366" s="13" t="s">
        <v>1351</v>
      </c>
      <c r="D366" s="14" t="s">
        <v>1351</v>
      </c>
      <c r="E366" s="14" t="s">
        <v>1351</v>
      </c>
      <c r="F366" s="15">
        <v>3</v>
      </c>
      <c r="G366" s="14" t="e">
        <f t="shared" si="1"/>
        <v>#VALUE!</v>
      </c>
      <c r="H366" s="43" t="s">
        <v>1391</v>
      </c>
      <c r="I366" s="31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.75" customHeight="1" x14ac:dyDescent="0.25">
      <c r="A367" s="56">
        <v>8095</v>
      </c>
      <c r="B367" s="12" t="s">
        <v>678</v>
      </c>
      <c r="C367" s="13" t="s">
        <v>1351</v>
      </c>
      <c r="D367" s="14" t="s">
        <v>1351</v>
      </c>
      <c r="E367" s="14" t="s">
        <v>1351</v>
      </c>
      <c r="F367" s="15">
        <v>1</v>
      </c>
      <c r="G367" s="14" t="e">
        <f t="shared" si="1"/>
        <v>#VALUE!</v>
      </c>
      <c r="H367" s="43" t="s">
        <v>1391</v>
      </c>
      <c r="I367" s="31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.75" customHeight="1" x14ac:dyDescent="0.25">
      <c r="A368" s="37">
        <v>8096</v>
      </c>
      <c r="B368" s="12" t="s">
        <v>698</v>
      </c>
      <c r="C368" s="13" t="s">
        <v>1351</v>
      </c>
      <c r="D368" s="14" t="s">
        <v>1351</v>
      </c>
      <c r="E368" s="14" t="s">
        <v>1351</v>
      </c>
      <c r="F368" s="15">
        <v>1</v>
      </c>
      <c r="G368" s="14" t="e">
        <f t="shared" si="1"/>
        <v>#VALUE!</v>
      </c>
      <c r="H368" s="43" t="s">
        <v>1392</v>
      </c>
      <c r="I368" s="31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.75" customHeight="1" x14ac:dyDescent="0.25">
      <c r="A369" s="37">
        <v>8096</v>
      </c>
      <c r="B369" s="12" t="s">
        <v>1355</v>
      </c>
      <c r="C369" s="13" t="s">
        <v>1351</v>
      </c>
      <c r="D369" s="14" t="s">
        <v>1351</v>
      </c>
      <c r="E369" s="14" t="s">
        <v>1351</v>
      </c>
      <c r="F369" s="15">
        <v>6</v>
      </c>
      <c r="G369" s="14" t="e">
        <f t="shared" si="1"/>
        <v>#VALUE!</v>
      </c>
      <c r="H369" s="43" t="s">
        <v>1392</v>
      </c>
      <c r="I369" s="31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.75" customHeight="1" x14ac:dyDescent="0.25">
      <c r="A370" s="37">
        <v>8096</v>
      </c>
      <c r="B370" s="12" t="s">
        <v>1370</v>
      </c>
      <c r="C370" s="13" t="s">
        <v>1351</v>
      </c>
      <c r="D370" s="14" t="s">
        <v>1351</v>
      </c>
      <c r="E370" s="14" t="s">
        <v>1351</v>
      </c>
      <c r="F370" s="15">
        <v>24</v>
      </c>
      <c r="G370" s="14" t="e">
        <f t="shared" si="1"/>
        <v>#VALUE!</v>
      </c>
      <c r="H370" s="43" t="s">
        <v>1392</v>
      </c>
      <c r="I370" s="31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.75" customHeight="1" x14ac:dyDescent="0.25">
      <c r="A371" s="23">
        <v>8097</v>
      </c>
      <c r="B371" s="12" t="s">
        <v>698</v>
      </c>
      <c r="C371" s="13" t="s">
        <v>1351</v>
      </c>
      <c r="D371" s="14" t="s">
        <v>1351</v>
      </c>
      <c r="E371" s="14" t="s">
        <v>1351</v>
      </c>
      <c r="F371" s="15">
        <v>1</v>
      </c>
      <c r="G371" s="14" t="e">
        <f t="shared" si="1"/>
        <v>#VALUE!</v>
      </c>
      <c r="H371" s="43" t="s">
        <v>1393</v>
      </c>
      <c r="I371" s="31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.75" customHeight="1" x14ac:dyDescent="0.25">
      <c r="A372" s="23">
        <v>8097</v>
      </c>
      <c r="B372" s="12" t="s">
        <v>1355</v>
      </c>
      <c r="C372" s="13" t="s">
        <v>1351</v>
      </c>
      <c r="D372" s="14" t="s">
        <v>1351</v>
      </c>
      <c r="E372" s="14" t="s">
        <v>1351</v>
      </c>
      <c r="F372" s="15">
        <v>1</v>
      </c>
      <c r="G372" s="14" t="e">
        <f t="shared" si="1"/>
        <v>#VALUE!</v>
      </c>
      <c r="H372" s="43" t="s">
        <v>1393</v>
      </c>
      <c r="I372" s="31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.75" customHeight="1" x14ac:dyDescent="0.25">
      <c r="A373" s="23">
        <v>8097</v>
      </c>
      <c r="B373" s="12" t="s">
        <v>1370</v>
      </c>
      <c r="C373" s="13" t="s">
        <v>1351</v>
      </c>
      <c r="D373" s="14" t="s">
        <v>1351</v>
      </c>
      <c r="E373" s="14" t="s">
        <v>1351</v>
      </c>
      <c r="F373" s="15">
        <v>4</v>
      </c>
      <c r="G373" s="14" t="e">
        <f t="shared" si="1"/>
        <v>#VALUE!</v>
      </c>
      <c r="H373" s="43" t="s">
        <v>1393</v>
      </c>
      <c r="I373" s="31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.75" customHeight="1" x14ac:dyDescent="0.25">
      <c r="A374" s="32">
        <v>8098</v>
      </c>
      <c r="B374" s="12" t="s">
        <v>698</v>
      </c>
      <c r="C374" s="13" t="s">
        <v>1351</v>
      </c>
      <c r="D374" s="14" t="s">
        <v>1351</v>
      </c>
      <c r="E374" s="14" t="s">
        <v>1351</v>
      </c>
      <c r="F374" s="15">
        <v>1</v>
      </c>
      <c r="G374" s="14" t="e">
        <f t="shared" si="1"/>
        <v>#VALUE!</v>
      </c>
      <c r="H374" s="43" t="s">
        <v>1358</v>
      </c>
      <c r="I374" s="31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.75" customHeight="1" x14ac:dyDescent="0.25">
      <c r="A375" s="32">
        <v>8098</v>
      </c>
      <c r="B375" s="12" t="s">
        <v>733</v>
      </c>
      <c r="C375" s="13" t="s">
        <v>1351</v>
      </c>
      <c r="D375" s="14" t="s">
        <v>1351</v>
      </c>
      <c r="E375" s="14" t="s">
        <v>1351</v>
      </c>
      <c r="F375" s="15">
        <v>4</v>
      </c>
      <c r="G375" s="14" t="e">
        <f t="shared" si="1"/>
        <v>#VALUE!</v>
      </c>
      <c r="H375" s="43" t="s">
        <v>1358</v>
      </c>
      <c r="I375" s="31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.75" customHeight="1" x14ac:dyDescent="0.25">
      <c r="A376" s="32">
        <v>8098</v>
      </c>
      <c r="B376" s="12" t="s">
        <v>1355</v>
      </c>
      <c r="C376" s="13" t="s">
        <v>1351</v>
      </c>
      <c r="D376" s="14" t="s">
        <v>1351</v>
      </c>
      <c r="E376" s="14" t="s">
        <v>1351</v>
      </c>
      <c r="F376" s="15">
        <v>4</v>
      </c>
      <c r="G376" s="14" t="e">
        <f t="shared" si="1"/>
        <v>#VALUE!</v>
      </c>
      <c r="H376" s="43" t="s">
        <v>1358</v>
      </c>
      <c r="I376" s="31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.75" customHeight="1" x14ac:dyDescent="0.25">
      <c r="A377" s="32">
        <v>8098</v>
      </c>
      <c r="B377" s="12" t="s">
        <v>751</v>
      </c>
      <c r="C377" s="13" t="s">
        <v>1351</v>
      </c>
      <c r="D377" s="14" t="s">
        <v>1351</v>
      </c>
      <c r="E377" s="14" t="s">
        <v>1351</v>
      </c>
      <c r="F377" s="15">
        <v>15</v>
      </c>
      <c r="G377" s="14" t="e">
        <f t="shared" si="1"/>
        <v>#VALUE!</v>
      </c>
      <c r="H377" s="43" t="s">
        <v>1358</v>
      </c>
      <c r="I377" s="31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.75" customHeight="1" x14ac:dyDescent="0.25">
      <c r="A378" s="32">
        <v>8098</v>
      </c>
      <c r="B378" s="12" t="s">
        <v>678</v>
      </c>
      <c r="C378" s="13" t="s">
        <v>1351</v>
      </c>
      <c r="D378" s="14" t="s">
        <v>1351</v>
      </c>
      <c r="E378" s="14" t="s">
        <v>1351</v>
      </c>
      <c r="F378" s="15">
        <v>3</v>
      </c>
      <c r="G378" s="14" t="e">
        <f t="shared" si="1"/>
        <v>#VALUE!</v>
      </c>
      <c r="H378" s="43" t="s">
        <v>1358</v>
      </c>
      <c r="I378" s="31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.75" customHeight="1" x14ac:dyDescent="0.25">
      <c r="A379" s="32">
        <v>8098</v>
      </c>
      <c r="B379" s="12" t="s">
        <v>787</v>
      </c>
      <c r="C379" s="13" t="s">
        <v>1351</v>
      </c>
      <c r="D379" s="14" t="s">
        <v>1351</v>
      </c>
      <c r="E379" s="14" t="s">
        <v>1351</v>
      </c>
      <c r="F379" s="15">
        <v>4</v>
      </c>
      <c r="G379" s="14" t="e">
        <f t="shared" si="1"/>
        <v>#VALUE!</v>
      </c>
      <c r="H379" s="43" t="s">
        <v>1358</v>
      </c>
      <c r="I379" s="31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.75" customHeight="1" x14ac:dyDescent="0.25">
      <c r="A380" s="32">
        <v>8098</v>
      </c>
      <c r="B380" s="12" t="s">
        <v>1356</v>
      </c>
      <c r="C380" s="13" t="s">
        <v>1351</v>
      </c>
      <c r="D380" s="14" t="s">
        <v>1351</v>
      </c>
      <c r="E380" s="14" t="s">
        <v>1351</v>
      </c>
      <c r="F380" s="15">
        <v>2</v>
      </c>
      <c r="G380" s="14" t="e">
        <f t="shared" si="1"/>
        <v>#VALUE!</v>
      </c>
      <c r="H380" s="43" t="s">
        <v>1358</v>
      </c>
      <c r="I380" s="31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.75" customHeight="1" x14ac:dyDescent="0.25">
      <c r="A381" s="44">
        <v>8099</v>
      </c>
      <c r="B381" s="12" t="s">
        <v>698</v>
      </c>
      <c r="C381" s="13" t="s">
        <v>1351</v>
      </c>
      <c r="D381" s="14" t="s">
        <v>1351</v>
      </c>
      <c r="E381" s="14" t="s">
        <v>1351</v>
      </c>
      <c r="F381" s="15">
        <v>1</v>
      </c>
      <c r="G381" s="14" t="e">
        <f t="shared" si="1"/>
        <v>#VALUE!</v>
      </c>
      <c r="H381" s="43" t="s">
        <v>1354</v>
      </c>
      <c r="I381" s="31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.75" customHeight="1" x14ac:dyDescent="0.25">
      <c r="A382" s="44">
        <v>8099</v>
      </c>
      <c r="B382" s="12" t="s">
        <v>1355</v>
      </c>
      <c r="C382" s="13" t="s">
        <v>1351</v>
      </c>
      <c r="D382" s="14" t="s">
        <v>1351</v>
      </c>
      <c r="E382" s="14" t="s">
        <v>1351</v>
      </c>
      <c r="F382" s="15">
        <v>1</v>
      </c>
      <c r="G382" s="14" t="e">
        <f t="shared" si="1"/>
        <v>#VALUE!</v>
      </c>
      <c r="H382" s="43" t="s">
        <v>1354</v>
      </c>
      <c r="I382" s="31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.75" customHeight="1" x14ac:dyDescent="0.25">
      <c r="A383" s="44">
        <v>8099</v>
      </c>
      <c r="B383" s="12" t="s">
        <v>1356</v>
      </c>
      <c r="C383" s="13" t="s">
        <v>1351</v>
      </c>
      <c r="D383" s="14" t="s">
        <v>1351</v>
      </c>
      <c r="E383" s="14" t="s">
        <v>1351</v>
      </c>
      <c r="F383" s="15">
        <v>2</v>
      </c>
      <c r="G383" s="14" t="e">
        <f t="shared" si="1"/>
        <v>#VALUE!</v>
      </c>
      <c r="H383" s="43" t="s">
        <v>1354</v>
      </c>
      <c r="I383" s="31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.75" customHeight="1" x14ac:dyDescent="0.25">
      <c r="A384" s="23">
        <v>8102</v>
      </c>
      <c r="B384" s="12" t="s">
        <v>238</v>
      </c>
      <c r="C384" s="13" t="s">
        <v>1351</v>
      </c>
      <c r="D384" s="14" t="s">
        <v>1351</v>
      </c>
      <c r="E384" s="14" t="s">
        <v>1351</v>
      </c>
      <c r="F384" s="15">
        <v>4</v>
      </c>
      <c r="G384" s="14" t="e">
        <f t="shared" si="1"/>
        <v>#VALUE!</v>
      </c>
      <c r="H384" s="43" t="s">
        <v>1332</v>
      </c>
      <c r="I384" s="31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.75" customHeight="1" x14ac:dyDescent="0.25">
      <c r="A385" s="45">
        <v>8103</v>
      </c>
      <c r="B385" s="12" t="s">
        <v>230</v>
      </c>
      <c r="C385" s="13" t="s">
        <v>1351</v>
      </c>
      <c r="D385" s="14" t="s">
        <v>1351</v>
      </c>
      <c r="E385" s="14" t="s">
        <v>1351</v>
      </c>
      <c r="F385" s="15">
        <v>1</v>
      </c>
      <c r="G385" s="14" t="e">
        <f t="shared" si="1"/>
        <v>#VALUE!</v>
      </c>
      <c r="H385" s="43" t="s">
        <v>1382</v>
      </c>
      <c r="I385" s="31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.75" customHeight="1" x14ac:dyDescent="0.25">
      <c r="A386" s="35">
        <v>8104</v>
      </c>
      <c r="B386" s="12" t="s">
        <v>238</v>
      </c>
      <c r="C386" s="13" t="s">
        <v>1351</v>
      </c>
      <c r="D386" s="14" t="s">
        <v>1351</v>
      </c>
      <c r="E386" s="14" t="s">
        <v>1351</v>
      </c>
      <c r="F386" s="15">
        <v>1</v>
      </c>
      <c r="G386" s="14" t="e">
        <f t="shared" si="1"/>
        <v>#VALUE!</v>
      </c>
      <c r="H386" s="43" t="s">
        <v>1394</v>
      </c>
      <c r="I386" s="31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.75" customHeight="1" x14ac:dyDescent="0.25">
      <c r="A387" s="17">
        <v>8105</v>
      </c>
      <c r="B387" s="12" t="s">
        <v>475</v>
      </c>
      <c r="C387" s="13" t="s">
        <v>1351</v>
      </c>
      <c r="D387" s="14" t="s">
        <v>1351</v>
      </c>
      <c r="E387" s="14" t="s">
        <v>1351</v>
      </c>
      <c r="F387" s="15">
        <v>1</v>
      </c>
      <c r="G387" s="14" t="e">
        <f t="shared" si="1"/>
        <v>#VALUE!</v>
      </c>
      <c r="H387" s="43" t="s">
        <v>1395</v>
      </c>
      <c r="I387" s="31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.75" customHeight="1" x14ac:dyDescent="0.25">
      <c r="A388" s="46">
        <v>8107</v>
      </c>
      <c r="B388" s="12" t="s">
        <v>240</v>
      </c>
      <c r="C388" s="13" t="s">
        <v>1351</v>
      </c>
      <c r="D388" s="14" t="s">
        <v>1351</v>
      </c>
      <c r="E388" s="14" t="s">
        <v>1351</v>
      </c>
      <c r="F388" s="15">
        <v>6</v>
      </c>
      <c r="G388" s="14" t="e">
        <f t="shared" si="1"/>
        <v>#VALUE!</v>
      </c>
      <c r="H388" s="43" t="s">
        <v>1396</v>
      </c>
      <c r="I388" s="31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.75" customHeight="1" x14ac:dyDescent="0.25">
      <c r="A389" s="46">
        <v>8107</v>
      </c>
      <c r="B389" s="12" t="s">
        <v>228</v>
      </c>
      <c r="C389" s="13" t="s">
        <v>1351</v>
      </c>
      <c r="D389" s="14" t="s">
        <v>1351</v>
      </c>
      <c r="E389" s="14" t="s">
        <v>1351</v>
      </c>
      <c r="F389" s="15">
        <v>6</v>
      </c>
      <c r="G389" s="14" t="e">
        <f t="shared" si="1"/>
        <v>#VALUE!</v>
      </c>
      <c r="H389" s="43" t="s">
        <v>1396</v>
      </c>
      <c r="I389" s="31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.75" customHeight="1" x14ac:dyDescent="0.25">
      <c r="A390" s="46">
        <v>8107</v>
      </c>
      <c r="B390" s="12" t="s">
        <v>234</v>
      </c>
      <c r="C390" s="13" t="s">
        <v>1351</v>
      </c>
      <c r="D390" s="14" t="s">
        <v>1351</v>
      </c>
      <c r="E390" s="14" t="s">
        <v>1351</v>
      </c>
      <c r="F390" s="15">
        <v>2</v>
      </c>
      <c r="G390" s="14" t="e">
        <f t="shared" si="1"/>
        <v>#VALUE!</v>
      </c>
      <c r="H390" s="43" t="s">
        <v>1396</v>
      </c>
      <c r="I390" s="31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.75" customHeight="1" x14ac:dyDescent="0.25">
      <c r="A391" s="17">
        <v>8108</v>
      </c>
      <c r="B391" s="12" t="s">
        <v>698</v>
      </c>
      <c r="C391" s="13" t="s">
        <v>1351</v>
      </c>
      <c r="D391" s="14" t="s">
        <v>1351</v>
      </c>
      <c r="E391" s="14" t="s">
        <v>1351</v>
      </c>
      <c r="F391" s="15">
        <v>1</v>
      </c>
      <c r="G391" s="14" t="e">
        <f t="shared" si="1"/>
        <v>#VALUE!</v>
      </c>
      <c r="H391" s="43" t="s">
        <v>1335</v>
      </c>
      <c r="I391" s="31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.75" customHeight="1" x14ac:dyDescent="0.25">
      <c r="A392" s="17">
        <v>8108</v>
      </c>
      <c r="B392" s="12" t="s">
        <v>1355</v>
      </c>
      <c r="C392" s="13" t="s">
        <v>1351</v>
      </c>
      <c r="D392" s="14" t="s">
        <v>1351</v>
      </c>
      <c r="E392" s="14" t="s">
        <v>1351</v>
      </c>
      <c r="F392" s="15">
        <v>1</v>
      </c>
      <c r="G392" s="14" t="e">
        <f t="shared" si="1"/>
        <v>#VALUE!</v>
      </c>
      <c r="H392" s="43" t="s">
        <v>1335</v>
      </c>
      <c r="I392" s="31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.75" customHeight="1" x14ac:dyDescent="0.25">
      <c r="A393" s="17">
        <v>8108</v>
      </c>
      <c r="B393" s="12" t="s">
        <v>1370</v>
      </c>
      <c r="C393" s="13" t="s">
        <v>1351</v>
      </c>
      <c r="D393" s="14" t="s">
        <v>1351</v>
      </c>
      <c r="E393" s="14" t="s">
        <v>1351</v>
      </c>
      <c r="F393" s="15">
        <v>4</v>
      </c>
      <c r="G393" s="14" t="e">
        <f t="shared" si="1"/>
        <v>#VALUE!</v>
      </c>
      <c r="H393" s="43" t="s">
        <v>1335</v>
      </c>
      <c r="I393" s="31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.75" customHeight="1" x14ac:dyDescent="0.25">
      <c r="A394" s="25">
        <v>8109</v>
      </c>
      <c r="B394" s="12" t="s">
        <v>1134</v>
      </c>
      <c r="C394" s="13" t="s">
        <v>1351</v>
      </c>
      <c r="D394" s="14" t="s">
        <v>1351</v>
      </c>
      <c r="E394" s="14" t="s">
        <v>1351</v>
      </c>
      <c r="F394" s="15">
        <v>2</v>
      </c>
      <c r="G394" s="14" t="e">
        <f t="shared" si="1"/>
        <v>#VALUE!</v>
      </c>
      <c r="H394" s="43" t="s">
        <v>1323</v>
      </c>
      <c r="I394" s="31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.75" customHeight="1" x14ac:dyDescent="0.25">
      <c r="A395" s="25">
        <v>8109</v>
      </c>
      <c r="B395" s="12" t="s">
        <v>1006</v>
      </c>
      <c r="C395" s="13" t="s">
        <v>1351</v>
      </c>
      <c r="D395" s="14" t="s">
        <v>1351</v>
      </c>
      <c r="E395" s="14" t="s">
        <v>1351</v>
      </c>
      <c r="F395" s="15">
        <v>4</v>
      </c>
      <c r="G395" s="14" t="e">
        <f t="shared" si="1"/>
        <v>#VALUE!</v>
      </c>
      <c r="H395" s="43" t="s">
        <v>1323</v>
      </c>
      <c r="I395" s="31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.75" customHeight="1" x14ac:dyDescent="0.25">
      <c r="A396" s="19">
        <v>8110</v>
      </c>
      <c r="B396" s="12" t="s">
        <v>465</v>
      </c>
      <c r="C396" s="13" t="s">
        <v>1351</v>
      </c>
      <c r="D396" s="14" t="s">
        <v>1351</v>
      </c>
      <c r="E396" s="14" t="s">
        <v>1351</v>
      </c>
      <c r="F396" s="15">
        <v>1</v>
      </c>
      <c r="G396" s="14" t="e">
        <f t="shared" si="1"/>
        <v>#VALUE!</v>
      </c>
      <c r="H396" s="43" t="s">
        <v>1323</v>
      </c>
      <c r="I396" s="31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.75" customHeight="1" x14ac:dyDescent="0.25">
      <c r="A397" s="42">
        <v>8111</v>
      </c>
      <c r="B397" s="12" t="s">
        <v>481</v>
      </c>
      <c r="C397" s="13" t="s">
        <v>1351</v>
      </c>
      <c r="D397" s="14" t="s">
        <v>1351</v>
      </c>
      <c r="E397" s="14" t="s">
        <v>1351</v>
      </c>
      <c r="F397" s="15">
        <v>2</v>
      </c>
      <c r="G397" s="14" t="e">
        <f t="shared" si="1"/>
        <v>#VALUE!</v>
      </c>
      <c r="H397" s="43" t="s">
        <v>1361</v>
      </c>
      <c r="I397" s="31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.75" customHeight="1" x14ac:dyDescent="0.25">
      <c r="A398" s="42">
        <v>8111</v>
      </c>
      <c r="B398" s="12" t="s">
        <v>1362</v>
      </c>
      <c r="C398" s="13" t="s">
        <v>1351</v>
      </c>
      <c r="D398" s="14" t="s">
        <v>1351</v>
      </c>
      <c r="E398" s="14" t="s">
        <v>1351</v>
      </c>
      <c r="F398" s="15">
        <v>1</v>
      </c>
      <c r="G398" s="14" t="e">
        <f t="shared" si="1"/>
        <v>#VALUE!</v>
      </c>
      <c r="H398" s="43" t="s">
        <v>1361</v>
      </c>
      <c r="I398" s="31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.75" customHeight="1" x14ac:dyDescent="0.25">
      <c r="A399" s="42">
        <v>8111</v>
      </c>
      <c r="B399" s="12" t="s">
        <v>429</v>
      </c>
      <c r="C399" s="13" t="s">
        <v>1351</v>
      </c>
      <c r="D399" s="14" t="s">
        <v>1351</v>
      </c>
      <c r="E399" s="14" t="s">
        <v>1351</v>
      </c>
      <c r="F399" s="15">
        <v>1</v>
      </c>
      <c r="G399" s="14" t="e">
        <f t="shared" si="1"/>
        <v>#VALUE!</v>
      </c>
      <c r="H399" s="43" t="s">
        <v>1361</v>
      </c>
      <c r="I399" s="31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.75" customHeight="1" x14ac:dyDescent="0.25">
      <c r="A400" s="35">
        <v>8112</v>
      </c>
      <c r="B400" s="12" t="s">
        <v>761</v>
      </c>
      <c r="C400" s="13" t="s">
        <v>1351</v>
      </c>
      <c r="D400" s="14" t="s">
        <v>1351</v>
      </c>
      <c r="E400" s="14" t="s">
        <v>1351</v>
      </c>
      <c r="F400" s="15">
        <v>2</v>
      </c>
      <c r="G400" s="14" t="e">
        <f t="shared" si="1"/>
        <v>#VALUE!</v>
      </c>
      <c r="H400" s="43" t="s">
        <v>1329</v>
      </c>
      <c r="I400" s="31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.75" customHeight="1" x14ac:dyDescent="0.25">
      <c r="A401" s="17">
        <v>8113</v>
      </c>
      <c r="B401" s="12" t="s">
        <v>238</v>
      </c>
      <c r="C401" s="13" t="s">
        <v>1351</v>
      </c>
      <c r="D401" s="14" t="s">
        <v>1351</v>
      </c>
      <c r="E401" s="14" t="s">
        <v>1351</v>
      </c>
      <c r="F401" s="15">
        <v>4</v>
      </c>
      <c r="G401" s="14" t="e">
        <f t="shared" si="1"/>
        <v>#VALUE!</v>
      </c>
      <c r="H401" s="43" t="s">
        <v>1349</v>
      </c>
      <c r="I401" s="31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.75" customHeight="1" x14ac:dyDescent="0.25">
      <c r="A402" s="20">
        <v>8114</v>
      </c>
      <c r="B402" s="12" t="s">
        <v>1000</v>
      </c>
      <c r="C402" s="13" t="s">
        <v>1351</v>
      </c>
      <c r="D402" s="14" t="s">
        <v>1351</v>
      </c>
      <c r="E402" s="14" t="s">
        <v>1351</v>
      </c>
      <c r="F402" s="15">
        <v>1</v>
      </c>
      <c r="G402" s="14" t="e">
        <f t="shared" si="1"/>
        <v>#VALUE!</v>
      </c>
      <c r="H402" s="43" t="s">
        <v>1321</v>
      </c>
      <c r="I402" s="31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.75" customHeight="1" x14ac:dyDescent="0.25">
      <c r="A403" s="17">
        <v>8115</v>
      </c>
      <c r="B403" s="12" t="s">
        <v>236</v>
      </c>
      <c r="C403" s="13" t="s">
        <v>1351</v>
      </c>
      <c r="D403" s="14" t="s">
        <v>1351</v>
      </c>
      <c r="E403" s="14" t="s">
        <v>1351</v>
      </c>
      <c r="F403" s="15">
        <v>2.5</v>
      </c>
      <c r="G403" s="14" t="e">
        <f t="shared" si="1"/>
        <v>#VALUE!</v>
      </c>
      <c r="H403" s="43" t="s">
        <v>1371</v>
      </c>
      <c r="I403" s="31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.75" customHeight="1" x14ac:dyDescent="0.25">
      <c r="A404" s="17">
        <v>8115</v>
      </c>
      <c r="B404" s="12" t="s">
        <v>838</v>
      </c>
      <c r="C404" s="13" t="s">
        <v>1351</v>
      </c>
      <c r="D404" s="14" t="s">
        <v>1351</v>
      </c>
      <c r="E404" s="14" t="s">
        <v>1351</v>
      </c>
      <c r="F404" s="15">
        <v>1</v>
      </c>
      <c r="G404" s="14" t="e">
        <f t="shared" si="1"/>
        <v>#VALUE!</v>
      </c>
      <c r="H404" s="43" t="s">
        <v>1371</v>
      </c>
      <c r="I404" s="31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.75" customHeight="1" x14ac:dyDescent="0.25">
      <c r="A405" s="27">
        <v>8116</v>
      </c>
      <c r="B405" s="12" t="s">
        <v>988</v>
      </c>
      <c r="C405" s="13" t="s">
        <v>1351</v>
      </c>
      <c r="D405" s="14" t="s">
        <v>1351</v>
      </c>
      <c r="E405" s="14" t="s">
        <v>1351</v>
      </c>
      <c r="F405" s="15">
        <v>1</v>
      </c>
      <c r="G405" s="14" t="e">
        <f t="shared" si="1"/>
        <v>#VALUE!</v>
      </c>
      <c r="H405" s="43" t="s">
        <v>1371</v>
      </c>
      <c r="I405" s="31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.75" customHeight="1" x14ac:dyDescent="0.25">
      <c r="A406" s="35">
        <v>8117</v>
      </c>
      <c r="B406" s="12" t="s">
        <v>698</v>
      </c>
      <c r="C406" s="13" t="s">
        <v>1351</v>
      </c>
      <c r="D406" s="14" t="s">
        <v>1351</v>
      </c>
      <c r="E406" s="14" t="s">
        <v>1351</v>
      </c>
      <c r="F406" s="15">
        <v>1</v>
      </c>
      <c r="G406" s="14" t="e">
        <f t="shared" si="1"/>
        <v>#VALUE!</v>
      </c>
      <c r="H406" s="43" t="s">
        <v>1397</v>
      </c>
      <c r="I406" s="31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.75" customHeight="1" x14ac:dyDescent="0.25">
      <c r="A407" s="35">
        <v>8117</v>
      </c>
      <c r="B407" s="12" t="s">
        <v>898</v>
      </c>
      <c r="C407" s="13" t="s">
        <v>1351</v>
      </c>
      <c r="D407" s="14" t="s">
        <v>1351</v>
      </c>
      <c r="E407" s="14" t="s">
        <v>1351</v>
      </c>
      <c r="F407" s="15">
        <v>1</v>
      </c>
      <c r="G407" s="14" t="e">
        <f t="shared" si="1"/>
        <v>#VALUE!</v>
      </c>
      <c r="H407" s="43" t="s">
        <v>1397</v>
      </c>
      <c r="I407" s="31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.75" customHeight="1" x14ac:dyDescent="0.25">
      <c r="A408" s="17">
        <v>8121</v>
      </c>
      <c r="B408" s="12" t="s">
        <v>1138</v>
      </c>
      <c r="C408" s="13" t="s">
        <v>1351</v>
      </c>
      <c r="D408" s="14" t="s">
        <v>1351</v>
      </c>
      <c r="E408" s="14" t="s">
        <v>1351</v>
      </c>
      <c r="F408" s="15">
        <v>1</v>
      </c>
      <c r="G408" s="14" t="e">
        <f t="shared" si="1"/>
        <v>#VALUE!</v>
      </c>
      <c r="H408" s="43" t="s">
        <v>1398</v>
      </c>
      <c r="I408" s="31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.75" customHeight="1" x14ac:dyDescent="0.25">
      <c r="A409" s="36">
        <v>8122</v>
      </c>
      <c r="B409" s="12" t="s">
        <v>1120</v>
      </c>
      <c r="C409" s="13" t="s">
        <v>1351</v>
      </c>
      <c r="D409" s="14" t="s">
        <v>1351</v>
      </c>
      <c r="E409" s="14" t="s">
        <v>1351</v>
      </c>
      <c r="F409" s="15">
        <v>24</v>
      </c>
      <c r="G409" s="14" t="e">
        <f t="shared" si="1"/>
        <v>#VALUE!</v>
      </c>
      <c r="H409" s="43" t="s">
        <v>1399</v>
      </c>
      <c r="I409" s="31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.75" customHeight="1" x14ac:dyDescent="0.25">
      <c r="A410" s="25">
        <v>8124</v>
      </c>
      <c r="B410" s="12" t="s">
        <v>698</v>
      </c>
      <c r="C410" s="13" t="s">
        <v>1351</v>
      </c>
      <c r="D410" s="14" t="s">
        <v>1351</v>
      </c>
      <c r="E410" s="14" t="s">
        <v>1351</v>
      </c>
      <c r="F410" s="15">
        <v>2</v>
      </c>
      <c r="G410" s="14" t="e">
        <f t="shared" si="1"/>
        <v>#VALUE!</v>
      </c>
      <c r="H410" s="43" t="s">
        <v>1354</v>
      </c>
      <c r="I410" s="31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.75" customHeight="1" x14ac:dyDescent="0.25">
      <c r="A411" s="25">
        <v>8124</v>
      </c>
      <c r="B411" s="12" t="s">
        <v>1355</v>
      </c>
      <c r="C411" s="13" t="s">
        <v>1351</v>
      </c>
      <c r="D411" s="14" t="s">
        <v>1351</v>
      </c>
      <c r="E411" s="14" t="s">
        <v>1351</v>
      </c>
      <c r="F411" s="15">
        <v>29</v>
      </c>
      <c r="G411" s="14" t="e">
        <f t="shared" si="1"/>
        <v>#VALUE!</v>
      </c>
      <c r="H411" s="43" t="s">
        <v>1354</v>
      </c>
      <c r="I411" s="31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.75" customHeight="1" x14ac:dyDescent="0.25">
      <c r="A412" s="25">
        <v>8124</v>
      </c>
      <c r="B412" s="12" t="s">
        <v>1356</v>
      </c>
      <c r="C412" s="13" t="s">
        <v>1351</v>
      </c>
      <c r="D412" s="14" t="s">
        <v>1351</v>
      </c>
      <c r="E412" s="14" t="s">
        <v>1351</v>
      </c>
      <c r="F412" s="15">
        <v>64</v>
      </c>
      <c r="G412" s="14" t="e">
        <f t="shared" si="1"/>
        <v>#VALUE!</v>
      </c>
      <c r="H412" s="43" t="s">
        <v>1354</v>
      </c>
      <c r="I412" s="31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.75" customHeight="1" x14ac:dyDescent="0.25">
      <c r="A413" s="25">
        <v>8124</v>
      </c>
      <c r="B413" s="12" t="s">
        <v>751</v>
      </c>
      <c r="C413" s="13" t="s">
        <v>1351</v>
      </c>
      <c r="D413" s="14" t="s">
        <v>1351</v>
      </c>
      <c r="E413" s="14" t="s">
        <v>1351</v>
      </c>
      <c r="F413" s="15">
        <v>4</v>
      </c>
      <c r="G413" s="14" t="e">
        <f t="shared" si="1"/>
        <v>#VALUE!</v>
      </c>
      <c r="H413" s="43" t="s">
        <v>1354</v>
      </c>
      <c r="I413" s="31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.75" customHeight="1" x14ac:dyDescent="0.25">
      <c r="A414" s="37">
        <v>8125</v>
      </c>
      <c r="B414" s="12" t="s">
        <v>465</v>
      </c>
      <c r="C414" s="13" t="s">
        <v>1351</v>
      </c>
      <c r="D414" s="14" t="s">
        <v>1351</v>
      </c>
      <c r="E414" s="14" t="s">
        <v>1351</v>
      </c>
      <c r="F414" s="15">
        <v>1</v>
      </c>
      <c r="G414" s="14" t="e">
        <f t="shared" si="1"/>
        <v>#VALUE!</v>
      </c>
      <c r="H414" s="43" t="s">
        <v>1321</v>
      </c>
      <c r="I414" s="31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.75" customHeight="1" x14ac:dyDescent="0.25">
      <c r="A415" s="39">
        <v>8126</v>
      </c>
      <c r="B415" s="12" t="s">
        <v>986</v>
      </c>
      <c r="C415" s="13" t="s">
        <v>1351</v>
      </c>
      <c r="D415" s="14" t="s">
        <v>1351</v>
      </c>
      <c r="E415" s="14" t="s">
        <v>1351</v>
      </c>
      <c r="F415" s="15">
        <v>1</v>
      </c>
      <c r="G415" s="14" t="e">
        <f t="shared" si="1"/>
        <v>#VALUE!</v>
      </c>
      <c r="H415" s="43" t="s">
        <v>1346</v>
      </c>
      <c r="I415" s="31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.75" customHeight="1" x14ac:dyDescent="0.25">
      <c r="A416" s="39">
        <v>8126</v>
      </c>
      <c r="B416" s="12" t="s">
        <v>183</v>
      </c>
      <c r="C416" s="13" t="s">
        <v>1351</v>
      </c>
      <c r="D416" s="14" t="s">
        <v>1351</v>
      </c>
      <c r="E416" s="14" t="s">
        <v>1351</v>
      </c>
      <c r="F416" s="15">
        <v>1</v>
      </c>
      <c r="G416" s="14" t="e">
        <f t="shared" si="1"/>
        <v>#VALUE!</v>
      </c>
      <c r="H416" s="43" t="s">
        <v>1346</v>
      </c>
      <c r="I416" s="31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.75" customHeight="1" x14ac:dyDescent="0.25">
      <c r="A417" s="19">
        <v>8129</v>
      </c>
      <c r="B417" s="12" t="s">
        <v>1006</v>
      </c>
      <c r="C417" s="13" t="s">
        <v>1351</v>
      </c>
      <c r="D417" s="14" t="s">
        <v>1351</v>
      </c>
      <c r="E417" s="14" t="s">
        <v>1351</v>
      </c>
      <c r="F417" s="15">
        <v>20</v>
      </c>
      <c r="G417" s="14" t="e">
        <f t="shared" si="1"/>
        <v>#VALUE!</v>
      </c>
      <c r="H417" s="43" t="s">
        <v>1321</v>
      </c>
      <c r="I417" s="31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.75" customHeight="1" x14ac:dyDescent="0.25">
      <c r="A418" s="34">
        <v>8130</v>
      </c>
      <c r="B418" s="12" t="s">
        <v>1006</v>
      </c>
      <c r="C418" s="13" t="s">
        <v>1351</v>
      </c>
      <c r="D418" s="14" t="s">
        <v>1351</v>
      </c>
      <c r="E418" s="14" t="s">
        <v>1351</v>
      </c>
      <c r="F418" s="15">
        <v>4</v>
      </c>
      <c r="G418" s="14" t="e">
        <f t="shared" si="1"/>
        <v>#VALUE!</v>
      </c>
      <c r="H418" s="43" t="s">
        <v>1336</v>
      </c>
      <c r="I418" s="31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.75" customHeight="1" x14ac:dyDescent="0.25">
      <c r="A419" s="34">
        <v>8130</v>
      </c>
      <c r="B419" s="12" t="s">
        <v>1042</v>
      </c>
      <c r="C419" s="13" t="s">
        <v>1351</v>
      </c>
      <c r="D419" s="14" t="s">
        <v>1351</v>
      </c>
      <c r="E419" s="14" t="s">
        <v>1351</v>
      </c>
      <c r="F419" s="15">
        <v>1</v>
      </c>
      <c r="G419" s="14" t="e">
        <f t="shared" si="1"/>
        <v>#VALUE!</v>
      </c>
      <c r="H419" s="43" t="s">
        <v>1336</v>
      </c>
      <c r="I419" s="31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.75" customHeight="1" x14ac:dyDescent="0.25">
      <c r="A420" s="29">
        <v>8131</v>
      </c>
      <c r="B420" s="12" t="s">
        <v>998</v>
      </c>
      <c r="C420" s="13" t="s">
        <v>1351</v>
      </c>
      <c r="D420" s="14" t="s">
        <v>1351</v>
      </c>
      <c r="E420" s="14" t="s">
        <v>1351</v>
      </c>
      <c r="F420" s="15">
        <v>1</v>
      </c>
      <c r="G420" s="14" t="e">
        <f t="shared" si="1"/>
        <v>#VALUE!</v>
      </c>
      <c r="H420" s="43" t="s">
        <v>1320</v>
      </c>
      <c r="I420" s="31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.75" customHeight="1" x14ac:dyDescent="0.25">
      <c r="A421" s="29">
        <v>8131</v>
      </c>
      <c r="B421" s="12" t="s">
        <v>1008</v>
      </c>
      <c r="C421" s="13" t="s">
        <v>1351</v>
      </c>
      <c r="D421" s="14" t="s">
        <v>1351</v>
      </c>
      <c r="E421" s="14" t="s">
        <v>1351</v>
      </c>
      <c r="F421" s="15">
        <v>1</v>
      </c>
      <c r="G421" s="14" t="e">
        <f t="shared" si="1"/>
        <v>#VALUE!</v>
      </c>
      <c r="H421" s="43" t="s">
        <v>1320</v>
      </c>
      <c r="I421" s="31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.75" customHeight="1" x14ac:dyDescent="0.25">
      <c r="A422" s="29">
        <v>8131</v>
      </c>
      <c r="B422" s="12" t="s">
        <v>1006</v>
      </c>
      <c r="C422" s="13" t="s">
        <v>1351</v>
      </c>
      <c r="D422" s="14" t="s">
        <v>1351</v>
      </c>
      <c r="E422" s="14" t="s">
        <v>1351</v>
      </c>
      <c r="F422" s="15">
        <v>4</v>
      </c>
      <c r="G422" s="14" t="e">
        <f t="shared" si="1"/>
        <v>#VALUE!</v>
      </c>
      <c r="H422" s="43" t="s">
        <v>1320</v>
      </c>
      <c r="I422" s="31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.75" customHeight="1" x14ac:dyDescent="0.25">
      <c r="A423" s="19">
        <v>8132</v>
      </c>
      <c r="B423" s="12" t="s">
        <v>998</v>
      </c>
      <c r="C423" s="13" t="s">
        <v>1351</v>
      </c>
      <c r="D423" s="14" t="s">
        <v>1351</v>
      </c>
      <c r="E423" s="14" t="s">
        <v>1351</v>
      </c>
      <c r="F423" s="15">
        <v>4</v>
      </c>
      <c r="G423" s="14" t="e">
        <f t="shared" si="1"/>
        <v>#VALUE!</v>
      </c>
      <c r="H423" s="43" t="s">
        <v>1330</v>
      </c>
      <c r="I423" s="31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.75" customHeight="1" x14ac:dyDescent="0.25">
      <c r="A424" s="19">
        <v>8132</v>
      </c>
      <c r="B424" s="12" t="s">
        <v>1134</v>
      </c>
      <c r="C424" s="13" t="s">
        <v>1351</v>
      </c>
      <c r="D424" s="14" t="s">
        <v>1351</v>
      </c>
      <c r="E424" s="14" t="s">
        <v>1351</v>
      </c>
      <c r="F424" s="15">
        <v>4</v>
      </c>
      <c r="G424" s="14" t="e">
        <f t="shared" si="1"/>
        <v>#VALUE!</v>
      </c>
      <c r="H424" s="43" t="s">
        <v>1330</v>
      </c>
      <c r="I424" s="31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.75" customHeight="1" x14ac:dyDescent="0.25">
      <c r="A425" s="19">
        <v>8132</v>
      </c>
      <c r="B425" s="12" t="s">
        <v>1042</v>
      </c>
      <c r="C425" s="13" t="s">
        <v>1351</v>
      </c>
      <c r="D425" s="14" t="s">
        <v>1351</v>
      </c>
      <c r="E425" s="14" t="s">
        <v>1351</v>
      </c>
      <c r="F425" s="15">
        <v>1</v>
      </c>
      <c r="G425" s="14" t="e">
        <f t="shared" si="1"/>
        <v>#VALUE!</v>
      </c>
      <c r="H425" s="43" t="s">
        <v>1330</v>
      </c>
      <c r="I425" s="31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.75" customHeight="1" x14ac:dyDescent="0.25">
      <c r="A426" s="21">
        <v>8133</v>
      </c>
      <c r="B426" s="12" t="s">
        <v>481</v>
      </c>
      <c r="C426" s="13" t="s">
        <v>1351</v>
      </c>
      <c r="D426" s="14" t="s">
        <v>1351</v>
      </c>
      <c r="E426" s="14" t="s">
        <v>1351</v>
      </c>
      <c r="F426" s="15">
        <v>1</v>
      </c>
      <c r="G426" s="14" t="e">
        <f t="shared" si="1"/>
        <v>#VALUE!</v>
      </c>
      <c r="H426" s="43" t="s">
        <v>1319</v>
      </c>
      <c r="I426" s="31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.75" customHeight="1" x14ac:dyDescent="0.25">
      <c r="A427" s="23">
        <v>8135</v>
      </c>
      <c r="B427" s="12" t="s">
        <v>465</v>
      </c>
      <c r="C427" s="13" t="s">
        <v>1351</v>
      </c>
      <c r="D427" s="14" t="s">
        <v>1351</v>
      </c>
      <c r="E427" s="14" t="s">
        <v>1351</v>
      </c>
      <c r="F427" s="15">
        <v>1</v>
      </c>
      <c r="G427" s="14" t="e">
        <f t="shared" si="1"/>
        <v>#VALUE!</v>
      </c>
      <c r="H427" s="43" t="s">
        <v>1319</v>
      </c>
      <c r="I427" s="31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.75" customHeight="1" x14ac:dyDescent="0.25">
      <c r="A428" s="23">
        <v>8135</v>
      </c>
      <c r="B428" s="12" t="s">
        <v>481</v>
      </c>
      <c r="C428" s="13" t="s">
        <v>1351</v>
      </c>
      <c r="D428" s="14" t="s">
        <v>1351</v>
      </c>
      <c r="E428" s="14" t="s">
        <v>1351</v>
      </c>
      <c r="F428" s="15">
        <v>1</v>
      </c>
      <c r="G428" s="14" t="e">
        <f t="shared" si="1"/>
        <v>#VALUE!</v>
      </c>
      <c r="H428" s="43" t="s">
        <v>1319</v>
      </c>
      <c r="I428" s="31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.75" customHeight="1" x14ac:dyDescent="0.25">
      <c r="A429" s="23">
        <v>8135</v>
      </c>
      <c r="B429" s="12" t="s">
        <v>497</v>
      </c>
      <c r="C429" s="13" t="s">
        <v>1351</v>
      </c>
      <c r="D429" s="14" t="s">
        <v>1351</v>
      </c>
      <c r="E429" s="14" t="s">
        <v>1351</v>
      </c>
      <c r="F429" s="15">
        <v>2</v>
      </c>
      <c r="G429" s="14" t="e">
        <f t="shared" si="1"/>
        <v>#VALUE!</v>
      </c>
      <c r="H429" s="43" t="s">
        <v>1319</v>
      </c>
      <c r="I429" s="31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.75" customHeight="1" x14ac:dyDescent="0.25">
      <c r="A430" s="34">
        <v>8136</v>
      </c>
      <c r="B430" s="12" t="s">
        <v>988</v>
      </c>
      <c r="C430" s="13" t="s">
        <v>1351</v>
      </c>
      <c r="D430" s="14" t="s">
        <v>1351</v>
      </c>
      <c r="E430" s="14" t="s">
        <v>1351</v>
      </c>
      <c r="F430" s="15">
        <v>1</v>
      </c>
      <c r="G430" s="14" t="e">
        <f t="shared" si="1"/>
        <v>#VALUE!</v>
      </c>
      <c r="H430" s="43" t="s">
        <v>1372</v>
      </c>
      <c r="I430" s="31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.75" customHeight="1" x14ac:dyDescent="0.25">
      <c r="A431" s="34">
        <v>8136</v>
      </c>
      <c r="B431" s="12" t="s">
        <v>1038</v>
      </c>
      <c r="C431" s="13" t="s">
        <v>1351</v>
      </c>
      <c r="D431" s="14" t="s">
        <v>1351</v>
      </c>
      <c r="E431" s="14" t="s">
        <v>1351</v>
      </c>
      <c r="F431" s="15">
        <v>4</v>
      </c>
      <c r="G431" s="14" t="e">
        <f t="shared" si="1"/>
        <v>#VALUE!</v>
      </c>
      <c r="H431" s="43" t="s">
        <v>1372</v>
      </c>
      <c r="I431" s="31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.75" customHeight="1" x14ac:dyDescent="0.25">
      <c r="A432" s="42">
        <v>8137</v>
      </c>
      <c r="B432" s="12" t="s">
        <v>986</v>
      </c>
      <c r="C432" s="13" t="s">
        <v>1351</v>
      </c>
      <c r="D432" s="14" t="s">
        <v>1351</v>
      </c>
      <c r="E432" s="14" t="s">
        <v>1351</v>
      </c>
      <c r="F432" s="15">
        <v>2</v>
      </c>
      <c r="G432" s="14" t="e">
        <f t="shared" si="1"/>
        <v>#VALUE!</v>
      </c>
      <c r="H432" s="43" t="s">
        <v>1390</v>
      </c>
      <c r="I432" s="31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.75" customHeight="1" x14ac:dyDescent="0.25">
      <c r="A433" s="42">
        <v>8137</v>
      </c>
      <c r="B433" s="12" t="s">
        <v>183</v>
      </c>
      <c r="C433" s="13" t="s">
        <v>1351</v>
      </c>
      <c r="D433" s="14" t="s">
        <v>1351</v>
      </c>
      <c r="E433" s="14" t="s">
        <v>1351</v>
      </c>
      <c r="F433" s="15">
        <v>1</v>
      </c>
      <c r="G433" s="14" t="e">
        <f t="shared" si="1"/>
        <v>#VALUE!</v>
      </c>
      <c r="H433" s="43" t="s">
        <v>1390</v>
      </c>
      <c r="I433" s="31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.75" customHeight="1" x14ac:dyDescent="0.25">
      <c r="A434" s="28">
        <v>8138</v>
      </c>
      <c r="B434" s="12" t="s">
        <v>698</v>
      </c>
      <c r="C434" s="13" t="s">
        <v>1351</v>
      </c>
      <c r="D434" s="14" t="s">
        <v>1351</v>
      </c>
      <c r="E434" s="14" t="s">
        <v>1351</v>
      </c>
      <c r="F434" s="15">
        <v>1</v>
      </c>
      <c r="G434" s="14" t="e">
        <f t="shared" si="1"/>
        <v>#VALUE!</v>
      </c>
      <c r="H434" s="43" t="s">
        <v>1318</v>
      </c>
      <c r="I434" s="31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.75" customHeight="1" x14ac:dyDescent="0.25">
      <c r="A435" s="28">
        <v>8138</v>
      </c>
      <c r="B435" s="12" t="s">
        <v>238</v>
      </c>
      <c r="C435" s="13" t="s">
        <v>1351</v>
      </c>
      <c r="D435" s="14" t="s">
        <v>1351</v>
      </c>
      <c r="E435" s="14" t="s">
        <v>1351</v>
      </c>
      <c r="F435" s="15">
        <v>1</v>
      </c>
      <c r="G435" s="14" t="e">
        <f t="shared" si="1"/>
        <v>#VALUE!</v>
      </c>
      <c r="H435" s="43" t="s">
        <v>1318</v>
      </c>
      <c r="I435" s="31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.75" customHeight="1" x14ac:dyDescent="0.25">
      <c r="A436" s="36">
        <v>8139</v>
      </c>
      <c r="B436" s="12" t="s">
        <v>698</v>
      </c>
      <c r="C436" s="13" t="s">
        <v>1351</v>
      </c>
      <c r="D436" s="14" t="s">
        <v>1351</v>
      </c>
      <c r="E436" s="14" t="s">
        <v>1351</v>
      </c>
      <c r="F436" s="15">
        <v>5</v>
      </c>
      <c r="G436" s="14" t="e">
        <f t="shared" si="1"/>
        <v>#VALUE!</v>
      </c>
      <c r="H436" s="43" t="s">
        <v>1367</v>
      </c>
      <c r="I436" s="31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.75" customHeight="1" x14ac:dyDescent="0.25">
      <c r="A437" s="32">
        <v>8140</v>
      </c>
      <c r="B437" s="12" t="s">
        <v>1000</v>
      </c>
      <c r="C437" s="13" t="s">
        <v>1351</v>
      </c>
      <c r="D437" s="14" t="s">
        <v>1351</v>
      </c>
      <c r="E437" s="14" t="s">
        <v>1351</v>
      </c>
      <c r="F437" s="15">
        <v>1</v>
      </c>
      <c r="G437" s="14" t="e">
        <f t="shared" si="1"/>
        <v>#VALUE!</v>
      </c>
      <c r="H437" s="43" t="s">
        <v>1349</v>
      </c>
      <c r="I437" s="31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.75" customHeight="1" x14ac:dyDescent="0.25">
      <c r="A438" s="41">
        <v>8141</v>
      </c>
      <c r="B438" s="12" t="s">
        <v>481</v>
      </c>
      <c r="C438" s="13" t="s">
        <v>1351</v>
      </c>
      <c r="D438" s="14" t="s">
        <v>1351</v>
      </c>
      <c r="E438" s="14" t="s">
        <v>1351</v>
      </c>
      <c r="F438" s="15">
        <v>1</v>
      </c>
      <c r="G438" s="14" t="e">
        <f t="shared" si="1"/>
        <v>#VALUE!</v>
      </c>
      <c r="H438" s="43" t="s">
        <v>1349</v>
      </c>
      <c r="I438" s="31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.75" customHeight="1" x14ac:dyDescent="0.25">
      <c r="A439" s="48">
        <v>8142</v>
      </c>
      <c r="B439" s="12" t="s">
        <v>481</v>
      </c>
      <c r="C439" s="13" t="s">
        <v>1351</v>
      </c>
      <c r="D439" s="14" t="s">
        <v>1351</v>
      </c>
      <c r="E439" s="14" t="s">
        <v>1351</v>
      </c>
      <c r="F439" s="15">
        <v>1</v>
      </c>
      <c r="G439" s="14" t="e">
        <f t="shared" si="1"/>
        <v>#VALUE!</v>
      </c>
      <c r="H439" s="43" t="s">
        <v>1331</v>
      </c>
      <c r="I439" s="31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.75" customHeight="1" x14ac:dyDescent="0.25">
      <c r="A440" s="36">
        <v>8143</v>
      </c>
      <c r="B440" s="12" t="s">
        <v>491</v>
      </c>
      <c r="C440" s="13" t="s">
        <v>1351</v>
      </c>
      <c r="D440" s="14" t="s">
        <v>1351</v>
      </c>
      <c r="E440" s="14" t="s">
        <v>1351</v>
      </c>
      <c r="F440" s="15">
        <v>1</v>
      </c>
      <c r="G440" s="14" t="e">
        <f t="shared" si="1"/>
        <v>#VALUE!</v>
      </c>
      <c r="H440" s="43" t="s">
        <v>1329</v>
      </c>
      <c r="I440" s="31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.75" customHeight="1" x14ac:dyDescent="0.25">
      <c r="A441" s="36">
        <v>8143</v>
      </c>
      <c r="B441" s="12" t="s">
        <v>417</v>
      </c>
      <c r="C441" s="13" t="s">
        <v>1351</v>
      </c>
      <c r="D441" s="14" t="s">
        <v>1351</v>
      </c>
      <c r="E441" s="14" t="s">
        <v>1351</v>
      </c>
      <c r="F441" s="15">
        <v>1</v>
      </c>
      <c r="G441" s="14" t="e">
        <f t="shared" si="1"/>
        <v>#VALUE!</v>
      </c>
      <c r="H441" s="43" t="s">
        <v>1329</v>
      </c>
      <c r="I441" s="31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.75" customHeight="1" x14ac:dyDescent="0.25">
      <c r="A442" s="34">
        <v>8145</v>
      </c>
      <c r="B442" s="12" t="s">
        <v>698</v>
      </c>
      <c r="C442" s="13" t="s">
        <v>1351</v>
      </c>
      <c r="D442" s="14" t="s">
        <v>1351</v>
      </c>
      <c r="E442" s="14" t="s">
        <v>1351</v>
      </c>
      <c r="F442" s="15">
        <v>1</v>
      </c>
      <c r="G442" s="14" t="e">
        <f t="shared" si="1"/>
        <v>#VALUE!</v>
      </c>
      <c r="H442" s="43" t="s">
        <v>1400</v>
      </c>
      <c r="I442" s="31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.75" customHeight="1" x14ac:dyDescent="0.25">
      <c r="A443" s="34">
        <v>8145</v>
      </c>
      <c r="B443" s="12" t="s">
        <v>767</v>
      </c>
      <c r="C443" s="13" t="s">
        <v>1351</v>
      </c>
      <c r="D443" s="14" t="s">
        <v>1351</v>
      </c>
      <c r="E443" s="14" t="s">
        <v>1351</v>
      </c>
      <c r="F443" s="15">
        <v>1</v>
      </c>
      <c r="G443" s="14" t="e">
        <f t="shared" si="1"/>
        <v>#VALUE!</v>
      </c>
      <c r="H443" s="43" t="s">
        <v>1400</v>
      </c>
      <c r="I443" s="31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.75" customHeight="1" x14ac:dyDescent="0.25">
      <c r="A444" s="34">
        <v>8145</v>
      </c>
      <c r="B444" s="12" t="s">
        <v>704</v>
      </c>
      <c r="C444" s="13" t="s">
        <v>1351</v>
      </c>
      <c r="D444" s="14" t="s">
        <v>1351</v>
      </c>
      <c r="E444" s="14" t="s">
        <v>1351</v>
      </c>
      <c r="F444" s="15">
        <v>1</v>
      </c>
      <c r="G444" s="14" t="e">
        <f t="shared" si="1"/>
        <v>#VALUE!</v>
      </c>
      <c r="H444" s="43" t="s">
        <v>1400</v>
      </c>
      <c r="I444" s="31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.75" customHeight="1" x14ac:dyDescent="0.25">
      <c r="A445" s="45">
        <v>8146</v>
      </c>
      <c r="B445" s="12" t="s">
        <v>51</v>
      </c>
      <c r="C445" s="13" t="s">
        <v>1351</v>
      </c>
      <c r="D445" s="14" t="s">
        <v>1351</v>
      </c>
      <c r="E445" s="14" t="s">
        <v>1351</v>
      </c>
      <c r="F445" s="15">
        <v>2</v>
      </c>
      <c r="G445" s="14" t="e">
        <f t="shared" si="1"/>
        <v>#VALUE!</v>
      </c>
      <c r="H445" s="43" t="s">
        <v>1401</v>
      </c>
      <c r="I445" s="31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.75" customHeight="1" x14ac:dyDescent="0.25">
      <c r="A446" s="45">
        <v>8146</v>
      </c>
      <c r="B446" s="12" t="s">
        <v>133</v>
      </c>
      <c r="C446" s="13" t="s">
        <v>1351</v>
      </c>
      <c r="D446" s="14" t="s">
        <v>1351</v>
      </c>
      <c r="E446" s="14" t="s">
        <v>1351</v>
      </c>
      <c r="F446" s="15">
        <v>17.258099999999999</v>
      </c>
      <c r="G446" s="14" t="e">
        <f t="shared" si="1"/>
        <v>#VALUE!</v>
      </c>
      <c r="H446" s="43" t="s">
        <v>1401</v>
      </c>
      <c r="I446" s="31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.75" customHeight="1" x14ac:dyDescent="0.25">
      <c r="A447" s="45">
        <v>8146</v>
      </c>
      <c r="B447" s="12" t="s">
        <v>101</v>
      </c>
      <c r="C447" s="13" t="s">
        <v>1351</v>
      </c>
      <c r="D447" s="14" t="s">
        <v>1351</v>
      </c>
      <c r="E447" s="14" t="s">
        <v>1351</v>
      </c>
      <c r="F447" s="15">
        <v>49.629100000000001</v>
      </c>
      <c r="G447" s="14" t="e">
        <f t="shared" si="1"/>
        <v>#VALUE!</v>
      </c>
      <c r="H447" s="43" t="s">
        <v>1401</v>
      </c>
      <c r="I447" s="31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.75" customHeight="1" x14ac:dyDescent="0.25">
      <c r="A448" s="45">
        <v>8146</v>
      </c>
      <c r="B448" s="12" t="s">
        <v>149</v>
      </c>
      <c r="C448" s="13" t="s">
        <v>1351</v>
      </c>
      <c r="D448" s="14" t="s">
        <v>1351</v>
      </c>
      <c r="E448" s="14" t="s">
        <v>1351</v>
      </c>
      <c r="F448" s="15">
        <v>1.9</v>
      </c>
      <c r="G448" s="14" t="e">
        <f t="shared" si="1"/>
        <v>#VALUE!</v>
      </c>
      <c r="H448" s="43" t="s">
        <v>1401</v>
      </c>
      <c r="I448" s="31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.75" customHeight="1" x14ac:dyDescent="0.25">
      <c r="A449" s="45">
        <v>8146</v>
      </c>
      <c r="B449" s="12" t="s">
        <v>111</v>
      </c>
      <c r="C449" s="13" t="s">
        <v>1351</v>
      </c>
      <c r="D449" s="14" t="s">
        <v>1351</v>
      </c>
      <c r="E449" s="14" t="s">
        <v>1351</v>
      </c>
      <c r="F449" s="15">
        <v>1.9</v>
      </c>
      <c r="G449" s="14" t="e">
        <f t="shared" si="1"/>
        <v>#VALUE!</v>
      </c>
      <c r="H449" s="43" t="s">
        <v>1401</v>
      </c>
      <c r="I449" s="31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.75" customHeight="1" x14ac:dyDescent="0.25">
      <c r="A450" s="45">
        <v>8146</v>
      </c>
      <c r="B450" s="12" t="s">
        <v>81</v>
      </c>
      <c r="C450" s="13" t="s">
        <v>1351</v>
      </c>
      <c r="D450" s="14" t="s">
        <v>1351</v>
      </c>
      <c r="E450" s="14" t="s">
        <v>1351</v>
      </c>
      <c r="F450" s="15">
        <v>10</v>
      </c>
      <c r="G450" s="14" t="e">
        <f t="shared" si="1"/>
        <v>#VALUE!</v>
      </c>
      <c r="H450" s="43" t="s">
        <v>1401</v>
      </c>
      <c r="I450" s="31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.75" customHeight="1" x14ac:dyDescent="0.25">
      <c r="A451" s="45">
        <v>8146</v>
      </c>
      <c r="B451" s="12" t="s">
        <v>13</v>
      </c>
      <c r="C451" s="13" t="s">
        <v>1351</v>
      </c>
      <c r="D451" s="14" t="s">
        <v>1351</v>
      </c>
      <c r="E451" s="14" t="s">
        <v>1351</v>
      </c>
      <c r="F451" s="15">
        <v>3.1</v>
      </c>
      <c r="G451" s="14" t="e">
        <f t="shared" si="1"/>
        <v>#VALUE!</v>
      </c>
      <c r="H451" s="43" t="s">
        <v>1401</v>
      </c>
      <c r="I451" s="31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.75" customHeight="1" x14ac:dyDescent="0.25">
      <c r="A452" s="45">
        <v>8146</v>
      </c>
      <c r="B452" s="12" t="s">
        <v>1402</v>
      </c>
      <c r="C452" s="13" t="s">
        <v>1351</v>
      </c>
      <c r="D452" s="14" t="s">
        <v>1351</v>
      </c>
      <c r="E452" s="14" t="s">
        <v>1351</v>
      </c>
      <c r="F452" s="15">
        <v>0.7</v>
      </c>
      <c r="G452" s="14" t="e">
        <f t="shared" si="1"/>
        <v>#VALUE!</v>
      </c>
      <c r="H452" s="43" t="s">
        <v>1401</v>
      </c>
      <c r="I452" s="31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.75" customHeight="1" x14ac:dyDescent="0.25">
      <c r="A453" s="45">
        <v>8146</v>
      </c>
      <c r="B453" s="12" t="s">
        <v>153</v>
      </c>
      <c r="C453" s="13" t="s">
        <v>1351</v>
      </c>
      <c r="D453" s="14" t="s">
        <v>1351</v>
      </c>
      <c r="E453" s="14" t="s">
        <v>1351</v>
      </c>
      <c r="F453" s="15">
        <v>2.4</v>
      </c>
      <c r="G453" s="14" t="e">
        <f t="shared" si="1"/>
        <v>#VALUE!</v>
      </c>
      <c r="H453" s="43" t="s">
        <v>1401</v>
      </c>
      <c r="I453" s="31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.75" customHeight="1" x14ac:dyDescent="0.25">
      <c r="A454" s="45">
        <v>8146</v>
      </c>
      <c r="B454" s="12" t="s">
        <v>151</v>
      </c>
      <c r="C454" s="13" t="s">
        <v>1351</v>
      </c>
      <c r="D454" s="14" t="s">
        <v>1351</v>
      </c>
      <c r="E454" s="14" t="s">
        <v>1351</v>
      </c>
      <c r="F454" s="15">
        <v>0.7</v>
      </c>
      <c r="G454" s="14" t="e">
        <f t="shared" si="1"/>
        <v>#VALUE!</v>
      </c>
      <c r="H454" s="43" t="s">
        <v>1401</v>
      </c>
      <c r="I454" s="31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.75" customHeight="1" x14ac:dyDescent="0.25">
      <c r="A455" s="45">
        <v>8146</v>
      </c>
      <c r="B455" s="12" t="s">
        <v>387</v>
      </c>
      <c r="C455" s="13" t="s">
        <v>1351</v>
      </c>
      <c r="D455" s="14" t="s">
        <v>1351</v>
      </c>
      <c r="E455" s="14" t="s">
        <v>1351</v>
      </c>
      <c r="F455" s="15">
        <v>1</v>
      </c>
      <c r="G455" s="14" t="e">
        <f t="shared" si="1"/>
        <v>#VALUE!</v>
      </c>
      <c r="H455" s="43" t="s">
        <v>1401</v>
      </c>
      <c r="I455" s="31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.75" customHeight="1" x14ac:dyDescent="0.25">
      <c r="A456" s="45">
        <v>8146</v>
      </c>
      <c r="B456" s="12" t="s">
        <v>439</v>
      </c>
      <c r="C456" s="13" t="s">
        <v>1351</v>
      </c>
      <c r="D456" s="14" t="s">
        <v>1351</v>
      </c>
      <c r="E456" s="14" t="s">
        <v>1351</v>
      </c>
      <c r="F456" s="15">
        <v>1</v>
      </c>
      <c r="G456" s="14" t="e">
        <f t="shared" si="1"/>
        <v>#VALUE!</v>
      </c>
      <c r="H456" s="43" t="s">
        <v>1401</v>
      </c>
      <c r="I456" s="31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.75" customHeight="1" x14ac:dyDescent="0.25">
      <c r="A457" s="45">
        <v>8146</v>
      </c>
      <c r="B457" s="12" t="s">
        <v>123</v>
      </c>
      <c r="C457" s="13" t="s">
        <v>1351</v>
      </c>
      <c r="D457" s="14" t="s">
        <v>1351</v>
      </c>
      <c r="E457" s="14" t="s">
        <v>1351</v>
      </c>
      <c r="F457" s="15">
        <v>2</v>
      </c>
      <c r="G457" s="14" t="e">
        <f t="shared" si="1"/>
        <v>#VALUE!</v>
      </c>
      <c r="H457" s="43" t="s">
        <v>1401</v>
      </c>
      <c r="I457" s="31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.75" customHeight="1" x14ac:dyDescent="0.25">
      <c r="A458" s="45">
        <v>8146</v>
      </c>
      <c r="B458" s="12" t="s">
        <v>121</v>
      </c>
      <c r="C458" s="13" t="s">
        <v>1351</v>
      </c>
      <c r="D458" s="14" t="s">
        <v>1351</v>
      </c>
      <c r="E458" s="14" t="s">
        <v>1351</v>
      </c>
      <c r="F458" s="15">
        <v>2</v>
      </c>
      <c r="G458" s="14" t="e">
        <f t="shared" si="1"/>
        <v>#VALUE!</v>
      </c>
      <c r="H458" s="43" t="s">
        <v>1401</v>
      </c>
      <c r="I458" s="31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.75" customHeight="1" x14ac:dyDescent="0.25">
      <c r="A459" s="45">
        <v>8146</v>
      </c>
      <c r="B459" s="12" t="s">
        <v>211</v>
      </c>
      <c r="C459" s="13" t="s">
        <v>1351</v>
      </c>
      <c r="D459" s="14" t="s">
        <v>1351</v>
      </c>
      <c r="E459" s="14" t="s">
        <v>1351</v>
      </c>
      <c r="F459" s="15">
        <v>3</v>
      </c>
      <c r="G459" s="14" t="e">
        <f t="shared" si="1"/>
        <v>#VALUE!</v>
      </c>
      <c r="H459" s="43" t="s">
        <v>1401</v>
      </c>
      <c r="I459" s="31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.75" customHeight="1" x14ac:dyDescent="0.25">
      <c r="A460" s="45">
        <v>8146</v>
      </c>
      <c r="B460" s="12" t="s">
        <v>240</v>
      </c>
      <c r="C460" s="13" t="s">
        <v>1351</v>
      </c>
      <c r="D460" s="14" t="s">
        <v>1351</v>
      </c>
      <c r="E460" s="14" t="s">
        <v>1351</v>
      </c>
      <c r="F460" s="15">
        <v>20</v>
      </c>
      <c r="G460" s="14" t="e">
        <f t="shared" si="1"/>
        <v>#VALUE!</v>
      </c>
      <c r="H460" s="43" t="s">
        <v>1401</v>
      </c>
      <c r="I460" s="31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.75" customHeight="1" x14ac:dyDescent="0.25">
      <c r="A461" s="45">
        <v>8146</v>
      </c>
      <c r="B461" s="12" t="s">
        <v>238</v>
      </c>
      <c r="C461" s="13" t="s">
        <v>1351</v>
      </c>
      <c r="D461" s="14" t="s">
        <v>1351</v>
      </c>
      <c r="E461" s="14" t="s">
        <v>1351</v>
      </c>
      <c r="F461" s="15">
        <v>7</v>
      </c>
      <c r="G461" s="14" t="e">
        <f t="shared" si="1"/>
        <v>#VALUE!</v>
      </c>
      <c r="H461" s="43" t="s">
        <v>1401</v>
      </c>
      <c r="I461" s="31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.75" customHeight="1" x14ac:dyDescent="0.25">
      <c r="A462" s="45">
        <v>8146</v>
      </c>
      <c r="B462" s="12" t="s">
        <v>1018</v>
      </c>
      <c r="C462" s="13" t="s">
        <v>1351</v>
      </c>
      <c r="D462" s="14" t="s">
        <v>1351</v>
      </c>
      <c r="E462" s="14" t="s">
        <v>1351</v>
      </c>
      <c r="F462" s="15">
        <v>1</v>
      </c>
      <c r="G462" s="14" t="e">
        <f t="shared" si="1"/>
        <v>#VALUE!</v>
      </c>
      <c r="H462" s="43" t="s">
        <v>1401</v>
      </c>
      <c r="I462" s="31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.75" customHeight="1" x14ac:dyDescent="0.25">
      <c r="A463" s="45">
        <v>8146</v>
      </c>
      <c r="B463" s="12" t="s">
        <v>1403</v>
      </c>
      <c r="C463" s="13" t="s">
        <v>1351</v>
      </c>
      <c r="D463" s="14" t="s">
        <v>1351</v>
      </c>
      <c r="E463" s="14" t="s">
        <v>1351</v>
      </c>
      <c r="F463" s="15">
        <v>2</v>
      </c>
      <c r="G463" s="14" t="e">
        <f t="shared" si="1"/>
        <v>#VALUE!</v>
      </c>
      <c r="H463" s="43" t="s">
        <v>1401</v>
      </c>
      <c r="I463" s="31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.75" customHeight="1" x14ac:dyDescent="0.25">
      <c r="A464" s="45">
        <v>8146</v>
      </c>
      <c r="B464" s="12" t="s">
        <v>1000</v>
      </c>
      <c r="C464" s="13" t="s">
        <v>1351</v>
      </c>
      <c r="D464" s="14" t="s">
        <v>1351</v>
      </c>
      <c r="E464" s="14" t="s">
        <v>1351</v>
      </c>
      <c r="F464" s="15">
        <v>4</v>
      </c>
      <c r="G464" s="14" t="e">
        <f t="shared" si="1"/>
        <v>#VALUE!</v>
      </c>
      <c r="H464" s="43" t="s">
        <v>1401</v>
      </c>
      <c r="I464" s="31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.75" customHeight="1" x14ac:dyDescent="0.25">
      <c r="A465" s="45">
        <v>8146</v>
      </c>
      <c r="B465" s="12" t="s">
        <v>1042</v>
      </c>
      <c r="C465" s="13" t="s">
        <v>1351</v>
      </c>
      <c r="D465" s="14" t="s">
        <v>1351</v>
      </c>
      <c r="E465" s="14" t="s">
        <v>1351</v>
      </c>
      <c r="F465" s="15">
        <v>2</v>
      </c>
      <c r="G465" s="14" t="e">
        <f t="shared" si="1"/>
        <v>#VALUE!</v>
      </c>
      <c r="H465" s="43" t="s">
        <v>1401</v>
      </c>
      <c r="I465" s="31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.75" customHeight="1" x14ac:dyDescent="0.25">
      <c r="A466" s="45">
        <v>8146</v>
      </c>
      <c r="B466" s="12" t="s">
        <v>1038</v>
      </c>
      <c r="C466" s="13" t="s">
        <v>1351</v>
      </c>
      <c r="D466" s="14" t="s">
        <v>1351</v>
      </c>
      <c r="E466" s="14" t="s">
        <v>1351</v>
      </c>
      <c r="F466" s="15">
        <v>18</v>
      </c>
      <c r="G466" s="14" t="e">
        <f t="shared" si="1"/>
        <v>#VALUE!</v>
      </c>
      <c r="H466" s="43" t="s">
        <v>1401</v>
      </c>
      <c r="I466" s="31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.75" customHeight="1" x14ac:dyDescent="0.25">
      <c r="A467" s="45">
        <v>8146</v>
      </c>
      <c r="B467" s="12" t="s">
        <v>1046</v>
      </c>
      <c r="C467" s="13" t="s">
        <v>1351</v>
      </c>
      <c r="D467" s="14" t="s">
        <v>1351</v>
      </c>
      <c r="E467" s="14" t="s">
        <v>1351</v>
      </c>
      <c r="F467" s="15">
        <v>2</v>
      </c>
      <c r="G467" s="14" t="e">
        <f t="shared" si="1"/>
        <v>#VALUE!</v>
      </c>
      <c r="H467" s="43" t="s">
        <v>1401</v>
      </c>
      <c r="I467" s="31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.75" customHeight="1" x14ac:dyDescent="0.25">
      <c r="A468" s="45">
        <v>8146</v>
      </c>
      <c r="B468" s="12" t="s">
        <v>1012</v>
      </c>
      <c r="C468" s="13" t="s">
        <v>1351</v>
      </c>
      <c r="D468" s="14" t="s">
        <v>1351</v>
      </c>
      <c r="E468" s="14" t="s">
        <v>1351</v>
      </c>
      <c r="F468" s="15">
        <v>2</v>
      </c>
      <c r="G468" s="14" t="e">
        <f t="shared" si="1"/>
        <v>#VALUE!</v>
      </c>
      <c r="H468" s="43" t="s">
        <v>1401</v>
      </c>
      <c r="I468" s="31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.75" customHeight="1" x14ac:dyDescent="0.25">
      <c r="A469" s="23">
        <v>8147</v>
      </c>
      <c r="B469" s="12" t="s">
        <v>51</v>
      </c>
      <c r="C469" s="13" t="s">
        <v>1351</v>
      </c>
      <c r="D469" s="14" t="s">
        <v>1351</v>
      </c>
      <c r="E469" s="14" t="s">
        <v>1351</v>
      </c>
      <c r="F469" s="15">
        <v>2</v>
      </c>
      <c r="G469" s="14" t="e">
        <f t="shared" si="1"/>
        <v>#VALUE!</v>
      </c>
      <c r="H469" s="43" t="s">
        <v>1404</v>
      </c>
      <c r="I469" s="31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.75" customHeight="1" x14ac:dyDescent="0.25">
      <c r="A470" s="23">
        <v>8147</v>
      </c>
      <c r="B470" s="12" t="s">
        <v>133</v>
      </c>
      <c r="C470" s="13" t="s">
        <v>1351</v>
      </c>
      <c r="D470" s="14" t="s">
        <v>1351</v>
      </c>
      <c r="E470" s="14" t="s">
        <v>1351</v>
      </c>
      <c r="F470" s="15">
        <v>17.258099999999999</v>
      </c>
      <c r="G470" s="14" t="e">
        <f t="shared" si="1"/>
        <v>#VALUE!</v>
      </c>
      <c r="H470" s="43" t="s">
        <v>1404</v>
      </c>
      <c r="I470" s="31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.75" customHeight="1" x14ac:dyDescent="0.25">
      <c r="A471" s="23">
        <v>8147</v>
      </c>
      <c r="B471" s="12" t="s">
        <v>101</v>
      </c>
      <c r="C471" s="13" t="s">
        <v>1351</v>
      </c>
      <c r="D471" s="14" t="s">
        <v>1351</v>
      </c>
      <c r="E471" s="14" t="s">
        <v>1351</v>
      </c>
      <c r="F471" s="15">
        <v>41.011000000000003</v>
      </c>
      <c r="G471" s="14" t="e">
        <f t="shared" si="1"/>
        <v>#VALUE!</v>
      </c>
      <c r="H471" s="43" t="s">
        <v>1404</v>
      </c>
      <c r="I471" s="31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.75" customHeight="1" x14ac:dyDescent="0.25">
      <c r="A472" s="23">
        <v>8147</v>
      </c>
      <c r="B472" s="12" t="s">
        <v>149</v>
      </c>
      <c r="C472" s="13" t="s">
        <v>1351</v>
      </c>
      <c r="D472" s="14" t="s">
        <v>1351</v>
      </c>
      <c r="E472" s="14" t="s">
        <v>1351</v>
      </c>
      <c r="F472" s="15">
        <v>1.1375</v>
      </c>
      <c r="G472" s="14" t="e">
        <f t="shared" si="1"/>
        <v>#VALUE!</v>
      </c>
      <c r="H472" s="43" t="s">
        <v>1404</v>
      </c>
      <c r="I472" s="31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.75" customHeight="1" x14ac:dyDescent="0.25">
      <c r="A473" s="23">
        <v>8147</v>
      </c>
      <c r="B473" s="12" t="s">
        <v>111</v>
      </c>
      <c r="C473" s="13" t="s">
        <v>1351</v>
      </c>
      <c r="D473" s="14" t="s">
        <v>1351</v>
      </c>
      <c r="E473" s="14" t="s">
        <v>1351</v>
      </c>
      <c r="F473" s="15">
        <v>1.9</v>
      </c>
      <c r="G473" s="14" t="e">
        <f t="shared" si="1"/>
        <v>#VALUE!</v>
      </c>
      <c r="H473" s="43" t="s">
        <v>1404</v>
      </c>
      <c r="I473" s="31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.75" customHeight="1" x14ac:dyDescent="0.25">
      <c r="A474" s="23">
        <v>8147</v>
      </c>
      <c r="B474" s="12" t="s">
        <v>81</v>
      </c>
      <c r="C474" s="13" t="s">
        <v>1351</v>
      </c>
      <c r="D474" s="14" t="s">
        <v>1351</v>
      </c>
      <c r="E474" s="14" t="s">
        <v>1351</v>
      </c>
      <c r="F474" s="15">
        <v>10</v>
      </c>
      <c r="G474" s="14" t="e">
        <f t="shared" si="1"/>
        <v>#VALUE!</v>
      </c>
      <c r="H474" s="43" t="s">
        <v>1404</v>
      </c>
      <c r="I474" s="31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.75" customHeight="1" x14ac:dyDescent="0.25">
      <c r="A475" s="23">
        <v>8147</v>
      </c>
      <c r="B475" s="12" t="s">
        <v>13</v>
      </c>
      <c r="C475" s="13" t="s">
        <v>1351</v>
      </c>
      <c r="D475" s="14" t="s">
        <v>1351</v>
      </c>
      <c r="E475" s="14" t="s">
        <v>1351</v>
      </c>
      <c r="F475" s="15">
        <v>3.1</v>
      </c>
      <c r="G475" s="14" t="e">
        <f t="shared" si="1"/>
        <v>#VALUE!</v>
      </c>
      <c r="H475" s="43" t="s">
        <v>1404</v>
      </c>
      <c r="I475" s="31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.75" customHeight="1" x14ac:dyDescent="0.25">
      <c r="A476" s="23">
        <v>8147</v>
      </c>
      <c r="B476" s="12" t="s">
        <v>1402</v>
      </c>
      <c r="C476" s="13" t="s">
        <v>1351</v>
      </c>
      <c r="D476" s="14" t="s">
        <v>1351</v>
      </c>
      <c r="E476" s="14" t="s">
        <v>1351</v>
      </c>
      <c r="F476" s="15">
        <v>0.7</v>
      </c>
      <c r="G476" s="14" t="e">
        <f t="shared" si="1"/>
        <v>#VALUE!</v>
      </c>
      <c r="H476" s="43" t="s">
        <v>1404</v>
      </c>
      <c r="I476" s="31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.75" customHeight="1" x14ac:dyDescent="0.25">
      <c r="A477" s="23">
        <v>8147</v>
      </c>
      <c r="B477" s="12" t="s">
        <v>153</v>
      </c>
      <c r="C477" s="13" t="s">
        <v>1351</v>
      </c>
      <c r="D477" s="14" t="s">
        <v>1351</v>
      </c>
      <c r="E477" s="14" t="s">
        <v>1351</v>
      </c>
      <c r="F477" s="15">
        <v>2.4</v>
      </c>
      <c r="G477" s="14" t="e">
        <f t="shared" si="1"/>
        <v>#VALUE!</v>
      </c>
      <c r="H477" s="43" t="s">
        <v>1404</v>
      </c>
      <c r="I477" s="31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.75" customHeight="1" x14ac:dyDescent="0.25">
      <c r="A478" s="23">
        <v>8147</v>
      </c>
      <c r="B478" s="12" t="s">
        <v>151</v>
      </c>
      <c r="C478" s="13" t="s">
        <v>1351</v>
      </c>
      <c r="D478" s="14" t="s">
        <v>1351</v>
      </c>
      <c r="E478" s="14" t="s">
        <v>1351</v>
      </c>
      <c r="F478" s="15">
        <v>0.7</v>
      </c>
      <c r="G478" s="14" t="e">
        <f t="shared" si="1"/>
        <v>#VALUE!</v>
      </c>
      <c r="H478" s="43" t="s">
        <v>1404</v>
      </c>
      <c r="I478" s="31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.75" customHeight="1" x14ac:dyDescent="0.25">
      <c r="A479" s="23">
        <v>8147</v>
      </c>
      <c r="B479" s="12" t="s">
        <v>387</v>
      </c>
      <c r="C479" s="13" t="s">
        <v>1351</v>
      </c>
      <c r="D479" s="14" t="s">
        <v>1351</v>
      </c>
      <c r="E479" s="14" t="s">
        <v>1351</v>
      </c>
      <c r="F479" s="15">
        <v>1</v>
      </c>
      <c r="G479" s="14" t="e">
        <f t="shared" si="1"/>
        <v>#VALUE!</v>
      </c>
      <c r="H479" s="43" t="s">
        <v>1404</v>
      </c>
      <c r="I479" s="31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.75" customHeight="1" x14ac:dyDescent="0.25">
      <c r="A480" s="23">
        <v>8147</v>
      </c>
      <c r="B480" s="12" t="s">
        <v>439</v>
      </c>
      <c r="C480" s="13" t="s">
        <v>1351</v>
      </c>
      <c r="D480" s="14" t="s">
        <v>1351</v>
      </c>
      <c r="E480" s="14" t="s">
        <v>1351</v>
      </c>
      <c r="F480" s="15">
        <v>1</v>
      </c>
      <c r="G480" s="14" t="e">
        <f t="shared" si="1"/>
        <v>#VALUE!</v>
      </c>
      <c r="H480" s="43" t="s">
        <v>1404</v>
      </c>
      <c r="I480" s="31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.75" customHeight="1" x14ac:dyDescent="0.25">
      <c r="A481" s="23">
        <v>8147</v>
      </c>
      <c r="B481" s="12" t="s">
        <v>123</v>
      </c>
      <c r="C481" s="13" t="s">
        <v>1351</v>
      </c>
      <c r="D481" s="14" t="s">
        <v>1351</v>
      </c>
      <c r="E481" s="14" t="s">
        <v>1351</v>
      </c>
      <c r="F481" s="15">
        <v>2</v>
      </c>
      <c r="G481" s="14" t="e">
        <f t="shared" si="1"/>
        <v>#VALUE!</v>
      </c>
      <c r="H481" s="43" t="s">
        <v>1404</v>
      </c>
      <c r="I481" s="31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.75" customHeight="1" x14ac:dyDescent="0.25">
      <c r="A482" s="23">
        <v>8147</v>
      </c>
      <c r="B482" s="12" t="s">
        <v>121</v>
      </c>
      <c r="C482" s="13" t="s">
        <v>1351</v>
      </c>
      <c r="D482" s="14" t="s">
        <v>1351</v>
      </c>
      <c r="E482" s="14" t="s">
        <v>1351</v>
      </c>
      <c r="F482" s="15">
        <v>2</v>
      </c>
      <c r="G482" s="14" t="e">
        <f t="shared" si="1"/>
        <v>#VALUE!</v>
      </c>
      <c r="H482" s="43" t="s">
        <v>1404</v>
      </c>
      <c r="I482" s="31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.75" customHeight="1" x14ac:dyDescent="0.25">
      <c r="A483" s="23">
        <v>8147</v>
      </c>
      <c r="B483" s="12" t="s">
        <v>211</v>
      </c>
      <c r="C483" s="13" t="s">
        <v>1351</v>
      </c>
      <c r="D483" s="14" t="s">
        <v>1351</v>
      </c>
      <c r="E483" s="14" t="s">
        <v>1351</v>
      </c>
      <c r="F483" s="15">
        <v>3</v>
      </c>
      <c r="G483" s="14" t="e">
        <f t="shared" si="1"/>
        <v>#VALUE!</v>
      </c>
      <c r="H483" s="43" t="s">
        <v>1404</v>
      </c>
      <c r="I483" s="31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.75" customHeight="1" x14ac:dyDescent="0.25">
      <c r="A484" s="23">
        <v>8147</v>
      </c>
      <c r="B484" s="12" t="s">
        <v>240</v>
      </c>
      <c r="C484" s="13" t="s">
        <v>1351</v>
      </c>
      <c r="D484" s="14" t="s">
        <v>1351</v>
      </c>
      <c r="E484" s="14" t="s">
        <v>1351</v>
      </c>
      <c r="F484" s="15">
        <v>20</v>
      </c>
      <c r="G484" s="14" t="e">
        <f t="shared" si="1"/>
        <v>#VALUE!</v>
      </c>
      <c r="H484" s="43" t="s">
        <v>1404</v>
      </c>
      <c r="I484" s="31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.75" customHeight="1" x14ac:dyDescent="0.25">
      <c r="A485" s="23">
        <v>8147</v>
      </c>
      <c r="B485" s="12" t="s">
        <v>238</v>
      </c>
      <c r="C485" s="13" t="s">
        <v>1351</v>
      </c>
      <c r="D485" s="14" t="s">
        <v>1351</v>
      </c>
      <c r="E485" s="14" t="s">
        <v>1351</v>
      </c>
      <c r="F485" s="15">
        <v>20</v>
      </c>
      <c r="G485" s="14" t="e">
        <f t="shared" si="1"/>
        <v>#VALUE!</v>
      </c>
      <c r="H485" s="43" t="s">
        <v>1404</v>
      </c>
      <c r="I485" s="31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.75" customHeight="1" x14ac:dyDescent="0.25">
      <c r="A486" s="23">
        <v>8147</v>
      </c>
      <c r="B486" s="12" t="s">
        <v>1018</v>
      </c>
      <c r="C486" s="13" t="s">
        <v>1351</v>
      </c>
      <c r="D486" s="14" t="s">
        <v>1351</v>
      </c>
      <c r="E486" s="14" t="s">
        <v>1351</v>
      </c>
      <c r="F486" s="15">
        <v>1</v>
      </c>
      <c r="G486" s="14" t="e">
        <f t="shared" si="1"/>
        <v>#VALUE!</v>
      </c>
      <c r="H486" s="43" t="s">
        <v>1404</v>
      </c>
      <c r="I486" s="31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.75" customHeight="1" x14ac:dyDescent="0.25">
      <c r="A487" s="23">
        <v>8147</v>
      </c>
      <c r="B487" s="12" t="s">
        <v>1403</v>
      </c>
      <c r="C487" s="13" t="s">
        <v>1351</v>
      </c>
      <c r="D487" s="14" t="s">
        <v>1351</v>
      </c>
      <c r="E487" s="14" t="s">
        <v>1351</v>
      </c>
      <c r="F487" s="15">
        <v>2</v>
      </c>
      <c r="G487" s="14" t="e">
        <f t="shared" si="1"/>
        <v>#VALUE!</v>
      </c>
      <c r="H487" s="43" t="s">
        <v>1404</v>
      </c>
      <c r="I487" s="31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.75" customHeight="1" x14ac:dyDescent="0.25">
      <c r="A488" s="23">
        <v>8147</v>
      </c>
      <c r="B488" s="12" t="s">
        <v>1000</v>
      </c>
      <c r="C488" s="13" t="s">
        <v>1351</v>
      </c>
      <c r="D488" s="14" t="s">
        <v>1351</v>
      </c>
      <c r="E488" s="14" t="s">
        <v>1351</v>
      </c>
      <c r="F488" s="15">
        <v>4</v>
      </c>
      <c r="G488" s="14" t="e">
        <f t="shared" si="1"/>
        <v>#VALUE!</v>
      </c>
      <c r="H488" s="43" t="s">
        <v>1404</v>
      </c>
      <c r="I488" s="31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.75" customHeight="1" x14ac:dyDescent="0.25">
      <c r="A489" s="23">
        <v>8147</v>
      </c>
      <c r="B489" s="12" t="s">
        <v>1042</v>
      </c>
      <c r="C489" s="13" t="s">
        <v>1351</v>
      </c>
      <c r="D489" s="14" t="s">
        <v>1351</v>
      </c>
      <c r="E489" s="14" t="s">
        <v>1351</v>
      </c>
      <c r="F489" s="15">
        <v>2</v>
      </c>
      <c r="G489" s="14" t="e">
        <f t="shared" si="1"/>
        <v>#VALUE!</v>
      </c>
      <c r="H489" s="43" t="s">
        <v>1404</v>
      </c>
      <c r="I489" s="31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.75" customHeight="1" x14ac:dyDescent="0.25">
      <c r="A490" s="23">
        <v>8147</v>
      </c>
      <c r="B490" s="12" t="s">
        <v>1038</v>
      </c>
      <c r="C490" s="13" t="s">
        <v>1351</v>
      </c>
      <c r="D490" s="14" t="s">
        <v>1351</v>
      </c>
      <c r="E490" s="14" t="s">
        <v>1351</v>
      </c>
      <c r="F490" s="15">
        <v>14</v>
      </c>
      <c r="G490" s="14" t="e">
        <f t="shared" si="1"/>
        <v>#VALUE!</v>
      </c>
      <c r="H490" s="43" t="s">
        <v>1404</v>
      </c>
      <c r="I490" s="31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.75" customHeight="1" x14ac:dyDescent="0.25">
      <c r="A491" s="23">
        <v>8147</v>
      </c>
      <c r="B491" s="12" t="s">
        <v>1046</v>
      </c>
      <c r="C491" s="13" t="s">
        <v>1351</v>
      </c>
      <c r="D491" s="14" t="s">
        <v>1351</v>
      </c>
      <c r="E491" s="14" t="s">
        <v>1351</v>
      </c>
      <c r="F491" s="15">
        <v>2</v>
      </c>
      <c r="G491" s="14" t="e">
        <f t="shared" si="1"/>
        <v>#VALUE!</v>
      </c>
      <c r="H491" s="43" t="s">
        <v>1404</v>
      </c>
      <c r="I491" s="31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.75" customHeight="1" x14ac:dyDescent="0.25">
      <c r="A492" s="23">
        <v>8147</v>
      </c>
      <c r="B492" s="12" t="s">
        <v>1012</v>
      </c>
      <c r="C492" s="13" t="s">
        <v>1351</v>
      </c>
      <c r="D492" s="14" t="s">
        <v>1351</v>
      </c>
      <c r="E492" s="14" t="s">
        <v>1351</v>
      </c>
      <c r="F492" s="15">
        <v>2</v>
      </c>
      <c r="G492" s="14" t="e">
        <f t="shared" si="1"/>
        <v>#VALUE!</v>
      </c>
      <c r="H492" s="43" t="s">
        <v>1404</v>
      </c>
      <c r="I492" s="31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.75" customHeight="1" x14ac:dyDescent="0.25">
      <c r="A493" s="34">
        <v>8148</v>
      </c>
      <c r="B493" s="12" t="s">
        <v>51</v>
      </c>
      <c r="C493" s="13" t="s">
        <v>1351</v>
      </c>
      <c r="D493" s="14" t="s">
        <v>1351</v>
      </c>
      <c r="E493" s="14" t="s">
        <v>1351</v>
      </c>
      <c r="F493" s="15">
        <v>2</v>
      </c>
      <c r="G493" s="14" t="e">
        <f t="shared" si="1"/>
        <v>#VALUE!</v>
      </c>
      <c r="H493" s="43" t="s">
        <v>1405</v>
      </c>
      <c r="I493" s="31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.75" customHeight="1" x14ac:dyDescent="0.25">
      <c r="A494" s="34">
        <v>8148</v>
      </c>
      <c r="B494" s="12" t="s">
        <v>133</v>
      </c>
      <c r="C494" s="13" t="s">
        <v>1351</v>
      </c>
      <c r="D494" s="14" t="s">
        <v>1351</v>
      </c>
      <c r="E494" s="14" t="s">
        <v>1351</v>
      </c>
      <c r="F494" s="15">
        <v>17.258099999999999</v>
      </c>
      <c r="G494" s="14" t="e">
        <f t="shared" si="1"/>
        <v>#VALUE!</v>
      </c>
      <c r="H494" s="43" t="s">
        <v>1405</v>
      </c>
      <c r="I494" s="31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.75" customHeight="1" x14ac:dyDescent="0.25">
      <c r="A495" s="34">
        <v>8148</v>
      </c>
      <c r="B495" s="12" t="s">
        <v>101</v>
      </c>
      <c r="C495" s="13" t="s">
        <v>1351</v>
      </c>
      <c r="D495" s="14" t="s">
        <v>1351</v>
      </c>
      <c r="E495" s="14" t="s">
        <v>1351</v>
      </c>
      <c r="F495" s="15">
        <v>41.011000000000003</v>
      </c>
      <c r="G495" s="14" t="e">
        <f t="shared" si="1"/>
        <v>#VALUE!</v>
      </c>
      <c r="H495" s="43" t="s">
        <v>1405</v>
      </c>
      <c r="I495" s="31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.75" customHeight="1" x14ac:dyDescent="0.25">
      <c r="A496" s="34">
        <v>8148</v>
      </c>
      <c r="B496" s="12" t="s">
        <v>149</v>
      </c>
      <c r="C496" s="13" t="s">
        <v>1351</v>
      </c>
      <c r="D496" s="14" t="s">
        <v>1351</v>
      </c>
      <c r="E496" s="14" t="s">
        <v>1351</v>
      </c>
      <c r="F496" s="15">
        <v>1.1375</v>
      </c>
      <c r="G496" s="14" t="e">
        <f t="shared" si="1"/>
        <v>#VALUE!</v>
      </c>
      <c r="H496" s="43" t="s">
        <v>1405</v>
      </c>
      <c r="I496" s="31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.75" customHeight="1" x14ac:dyDescent="0.25">
      <c r="A497" s="34">
        <v>8148</v>
      </c>
      <c r="B497" s="12" t="s">
        <v>111</v>
      </c>
      <c r="C497" s="13" t="s">
        <v>1351</v>
      </c>
      <c r="D497" s="14" t="s">
        <v>1351</v>
      </c>
      <c r="E497" s="14" t="s">
        <v>1351</v>
      </c>
      <c r="F497" s="15">
        <v>1.9</v>
      </c>
      <c r="G497" s="14" t="e">
        <f t="shared" si="1"/>
        <v>#VALUE!</v>
      </c>
      <c r="H497" s="43" t="s">
        <v>1405</v>
      </c>
      <c r="I497" s="31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.75" customHeight="1" x14ac:dyDescent="0.25">
      <c r="A498" s="34">
        <v>8148</v>
      </c>
      <c r="B498" s="12" t="s">
        <v>81</v>
      </c>
      <c r="C498" s="13" t="s">
        <v>1351</v>
      </c>
      <c r="D498" s="14" t="s">
        <v>1351</v>
      </c>
      <c r="E498" s="14" t="s">
        <v>1351</v>
      </c>
      <c r="F498" s="15">
        <v>10</v>
      </c>
      <c r="G498" s="14" t="e">
        <f t="shared" si="1"/>
        <v>#VALUE!</v>
      </c>
      <c r="H498" s="43" t="s">
        <v>1405</v>
      </c>
      <c r="I498" s="31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.75" customHeight="1" x14ac:dyDescent="0.25">
      <c r="A499" s="34">
        <v>8148</v>
      </c>
      <c r="B499" s="12" t="s">
        <v>13</v>
      </c>
      <c r="C499" s="13" t="s">
        <v>1351</v>
      </c>
      <c r="D499" s="14" t="s">
        <v>1351</v>
      </c>
      <c r="E499" s="14" t="s">
        <v>1351</v>
      </c>
      <c r="F499" s="15">
        <v>3.1</v>
      </c>
      <c r="G499" s="14" t="e">
        <f t="shared" si="1"/>
        <v>#VALUE!</v>
      </c>
      <c r="H499" s="43" t="s">
        <v>1405</v>
      </c>
      <c r="I499" s="31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.75" customHeight="1" x14ac:dyDescent="0.25">
      <c r="A500" s="34">
        <v>8148</v>
      </c>
      <c r="B500" s="12" t="s">
        <v>1402</v>
      </c>
      <c r="C500" s="13" t="s">
        <v>1351</v>
      </c>
      <c r="D500" s="14" t="s">
        <v>1351</v>
      </c>
      <c r="E500" s="14" t="s">
        <v>1351</v>
      </c>
      <c r="F500" s="15">
        <v>0.7</v>
      </c>
      <c r="G500" s="14" t="e">
        <f t="shared" si="1"/>
        <v>#VALUE!</v>
      </c>
      <c r="H500" s="43" t="s">
        <v>1405</v>
      </c>
      <c r="I500" s="31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.75" customHeight="1" x14ac:dyDescent="0.25">
      <c r="A501" s="34">
        <v>8148</v>
      </c>
      <c r="B501" s="12" t="s">
        <v>153</v>
      </c>
      <c r="C501" s="13" t="s">
        <v>1351</v>
      </c>
      <c r="D501" s="14" t="s">
        <v>1351</v>
      </c>
      <c r="E501" s="14" t="s">
        <v>1351</v>
      </c>
      <c r="F501" s="15">
        <v>2.4</v>
      </c>
      <c r="G501" s="14" t="e">
        <f t="shared" si="1"/>
        <v>#VALUE!</v>
      </c>
      <c r="H501" s="43" t="s">
        <v>1405</v>
      </c>
      <c r="I501" s="31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.75" customHeight="1" x14ac:dyDescent="0.25">
      <c r="A502" s="34">
        <v>8148</v>
      </c>
      <c r="B502" s="12" t="s">
        <v>151</v>
      </c>
      <c r="C502" s="13" t="s">
        <v>1351</v>
      </c>
      <c r="D502" s="14" t="s">
        <v>1351</v>
      </c>
      <c r="E502" s="14" t="s">
        <v>1351</v>
      </c>
      <c r="F502" s="15">
        <v>0.7</v>
      </c>
      <c r="G502" s="14" t="e">
        <f t="shared" si="1"/>
        <v>#VALUE!</v>
      </c>
      <c r="H502" s="43" t="s">
        <v>1405</v>
      </c>
      <c r="I502" s="31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.75" customHeight="1" x14ac:dyDescent="0.25">
      <c r="A503" s="34">
        <v>8148</v>
      </c>
      <c r="B503" s="12" t="s">
        <v>387</v>
      </c>
      <c r="C503" s="13" t="s">
        <v>1351</v>
      </c>
      <c r="D503" s="14" t="s">
        <v>1351</v>
      </c>
      <c r="E503" s="14" t="s">
        <v>1351</v>
      </c>
      <c r="F503" s="15">
        <v>1</v>
      </c>
      <c r="G503" s="14" t="e">
        <f t="shared" si="1"/>
        <v>#VALUE!</v>
      </c>
      <c r="H503" s="43" t="s">
        <v>1405</v>
      </c>
      <c r="I503" s="31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.75" customHeight="1" x14ac:dyDescent="0.25">
      <c r="A504" s="34">
        <v>8148</v>
      </c>
      <c r="B504" s="12" t="s">
        <v>439</v>
      </c>
      <c r="C504" s="13" t="s">
        <v>1351</v>
      </c>
      <c r="D504" s="14" t="s">
        <v>1351</v>
      </c>
      <c r="E504" s="14" t="s">
        <v>1351</v>
      </c>
      <c r="F504" s="15">
        <v>1</v>
      </c>
      <c r="G504" s="14" t="e">
        <f t="shared" si="1"/>
        <v>#VALUE!</v>
      </c>
      <c r="H504" s="43" t="s">
        <v>1405</v>
      </c>
      <c r="I504" s="31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.75" customHeight="1" x14ac:dyDescent="0.25">
      <c r="A505" s="34">
        <v>8148</v>
      </c>
      <c r="B505" s="12" t="s">
        <v>123</v>
      </c>
      <c r="C505" s="13" t="s">
        <v>1351</v>
      </c>
      <c r="D505" s="14" t="s">
        <v>1351</v>
      </c>
      <c r="E505" s="14" t="s">
        <v>1351</v>
      </c>
      <c r="F505" s="15">
        <v>2</v>
      </c>
      <c r="G505" s="14" t="e">
        <f t="shared" si="1"/>
        <v>#VALUE!</v>
      </c>
      <c r="H505" s="43" t="s">
        <v>1405</v>
      </c>
      <c r="I505" s="31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.75" customHeight="1" x14ac:dyDescent="0.25">
      <c r="A506" s="34">
        <v>8148</v>
      </c>
      <c r="B506" s="12" t="s">
        <v>121</v>
      </c>
      <c r="C506" s="13" t="s">
        <v>1351</v>
      </c>
      <c r="D506" s="14" t="s">
        <v>1351</v>
      </c>
      <c r="E506" s="14" t="s">
        <v>1351</v>
      </c>
      <c r="F506" s="15">
        <v>2</v>
      </c>
      <c r="G506" s="14" t="e">
        <f t="shared" si="1"/>
        <v>#VALUE!</v>
      </c>
      <c r="H506" s="43" t="s">
        <v>1405</v>
      </c>
      <c r="I506" s="31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.75" customHeight="1" x14ac:dyDescent="0.25">
      <c r="A507" s="34">
        <v>8148</v>
      </c>
      <c r="B507" s="12" t="s">
        <v>211</v>
      </c>
      <c r="C507" s="13" t="s">
        <v>1351</v>
      </c>
      <c r="D507" s="14" t="s">
        <v>1351</v>
      </c>
      <c r="E507" s="14" t="s">
        <v>1351</v>
      </c>
      <c r="F507" s="15">
        <v>3</v>
      </c>
      <c r="G507" s="14" t="e">
        <f t="shared" si="1"/>
        <v>#VALUE!</v>
      </c>
      <c r="H507" s="43" t="s">
        <v>1405</v>
      </c>
      <c r="I507" s="31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.75" customHeight="1" x14ac:dyDescent="0.25">
      <c r="A508" s="34">
        <v>8148</v>
      </c>
      <c r="B508" s="12" t="s">
        <v>240</v>
      </c>
      <c r="C508" s="13" t="s">
        <v>1351</v>
      </c>
      <c r="D508" s="14" t="s">
        <v>1351</v>
      </c>
      <c r="E508" s="14" t="s">
        <v>1351</v>
      </c>
      <c r="F508" s="15">
        <v>20</v>
      </c>
      <c r="G508" s="14" t="e">
        <f t="shared" si="1"/>
        <v>#VALUE!</v>
      </c>
      <c r="H508" s="43" t="s">
        <v>1405</v>
      </c>
      <c r="I508" s="31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.75" customHeight="1" x14ac:dyDescent="0.25">
      <c r="A509" s="34">
        <v>8148</v>
      </c>
      <c r="B509" s="12" t="s">
        <v>238</v>
      </c>
      <c r="C509" s="13" t="s">
        <v>1351</v>
      </c>
      <c r="D509" s="14" t="s">
        <v>1351</v>
      </c>
      <c r="E509" s="14" t="s">
        <v>1351</v>
      </c>
      <c r="F509" s="15">
        <v>20</v>
      </c>
      <c r="G509" s="14" t="e">
        <f t="shared" si="1"/>
        <v>#VALUE!</v>
      </c>
      <c r="H509" s="43" t="s">
        <v>1405</v>
      </c>
      <c r="I509" s="31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.75" customHeight="1" x14ac:dyDescent="0.25">
      <c r="A510" s="34">
        <v>8148</v>
      </c>
      <c r="B510" s="12" t="s">
        <v>1018</v>
      </c>
      <c r="C510" s="13" t="s">
        <v>1351</v>
      </c>
      <c r="D510" s="14" t="s">
        <v>1351</v>
      </c>
      <c r="E510" s="14" t="s">
        <v>1351</v>
      </c>
      <c r="F510" s="15">
        <v>1</v>
      </c>
      <c r="G510" s="14" t="e">
        <f t="shared" si="1"/>
        <v>#VALUE!</v>
      </c>
      <c r="H510" s="43" t="s">
        <v>1405</v>
      </c>
      <c r="I510" s="31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.75" customHeight="1" x14ac:dyDescent="0.25">
      <c r="A511" s="34">
        <v>8148</v>
      </c>
      <c r="B511" s="12" t="s">
        <v>1403</v>
      </c>
      <c r="C511" s="13" t="s">
        <v>1351</v>
      </c>
      <c r="D511" s="14" t="s">
        <v>1351</v>
      </c>
      <c r="E511" s="14" t="s">
        <v>1351</v>
      </c>
      <c r="F511" s="15">
        <v>2</v>
      </c>
      <c r="G511" s="14" t="e">
        <f t="shared" si="1"/>
        <v>#VALUE!</v>
      </c>
      <c r="H511" s="43" t="s">
        <v>1405</v>
      </c>
      <c r="I511" s="31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.75" customHeight="1" x14ac:dyDescent="0.25">
      <c r="A512" s="34">
        <v>8148</v>
      </c>
      <c r="B512" s="12" t="s">
        <v>1000</v>
      </c>
      <c r="C512" s="13" t="s">
        <v>1351</v>
      </c>
      <c r="D512" s="14" t="s">
        <v>1351</v>
      </c>
      <c r="E512" s="14" t="s">
        <v>1351</v>
      </c>
      <c r="F512" s="15">
        <v>4</v>
      </c>
      <c r="G512" s="14" t="e">
        <f t="shared" si="1"/>
        <v>#VALUE!</v>
      </c>
      <c r="H512" s="43" t="s">
        <v>1405</v>
      </c>
      <c r="I512" s="31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.75" customHeight="1" x14ac:dyDescent="0.25">
      <c r="A513" s="34">
        <v>8148</v>
      </c>
      <c r="B513" s="12" t="s">
        <v>1042</v>
      </c>
      <c r="C513" s="13" t="s">
        <v>1351</v>
      </c>
      <c r="D513" s="14" t="s">
        <v>1351</v>
      </c>
      <c r="E513" s="14" t="s">
        <v>1351</v>
      </c>
      <c r="F513" s="15">
        <v>2</v>
      </c>
      <c r="G513" s="14" t="e">
        <f t="shared" ref="G513:G767" si="2">ROUND(E513*F513,0)</f>
        <v>#VALUE!</v>
      </c>
      <c r="H513" s="43" t="s">
        <v>1405</v>
      </c>
      <c r="I513" s="31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.75" customHeight="1" x14ac:dyDescent="0.25">
      <c r="A514" s="34">
        <v>8148</v>
      </c>
      <c r="B514" s="12" t="s">
        <v>1038</v>
      </c>
      <c r="C514" s="13" t="s">
        <v>1351</v>
      </c>
      <c r="D514" s="14" t="s">
        <v>1351</v>
      </c>
      <c r="E514" s="14" t="s">
        <v>1351</v>
      </c>
      <c r="F514" s="15">
        <v>14</v>
      </c>
      <c r="G514" s="14" t="e">
        <f t="shared" si="2"/>
        <v>#VALUE!</v>
      </c>
      <c r="H514" s="43" t="s">
        <v>1405</v>
      </c>
      <c r="I514" s="31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.75" customHeight="1" x14ac:dyDescent="0.25">
      <c r="A515" s="34">
        <v>8148</v>
      </c>
      <c r="B515" s="12" t="s">
        <v>1046</v>
      </c>
      <c r="C515" s="13" t="s">
        <v>1351</v>
      </c>
      <c r="D515" s="14" t="s">
        <v>1351</v>
      </c>
      <c r="E515" s="14" t="s">
        <v>1351</v>
      </c>
      <c r="F515" s="15">
        <v>2</v>
      </c>
      <c r="G515" s="14" t="e">
        <f t="shared" si="2"/>
        <v>#VALUE!</v>
      </c>
      <c r="H515" s="43" t="s">
        <v>1405</v>
      </c>
      <c r="I515" s="31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.75" customHeight="1" x14ac:dyDescent="0.25">
      <c r="A516" s="34">
        <v>8148</v>
      </c>
      <c r="B516" s="12" t="s">
        <v>1012</v>
      </c>
      <c r="C516" s="13" t="s">
        <v>1351</v>
      </c>
      <c r="D516" s="14" t="s">
        <v>1351</v>
      </c>
      <c r="E516" s="14" t="s">
        <v>1351</v>
      </c>
      <c r="F516" s="15">
        <v>2</v>
      </c>
      <c r="G516" s="14" t="e">
        <f t="shared" si="2"/>
        <v>#VALUE!</v>
      </c>
      <c r="H516" s="43" t="s">
        <v>1405</v>
      </c>
      <c r="I516" s="31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.75" customHeight="1" x14ac:dyDescent="0.25">
      <c r="A517" s="44">
        <v>8149</v>
      </c>
      <c r="B517" s="12" t="s">
        <v>234</v>
      </c>
      <c r="C517" s="13" t="s">
        <v>1351</v>
      </c>
      <c r="D517" s="14" t="s">
        <v>1351</v>
      </c>
      <c r="E517" s="14" t="s">
        <v>1351</v>
      </c>
      <c r="F517" s="15">
        <v>6</v>
      </c>
      <c r="G517" s="14" t="e">
        <f t="shared" si="2"/>
        <v>#VALUE!</v>
      </c>
      <c r="H517" s="43" t="s">
        <v>1406</v>
      </c>
      <c r="I517" s="31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.75" customHeight="1" x14ac:dyDescent="0.25">
      <c r="A518" s="20">
        <v>8150</v>
      </c>
      <c r="B518" s="12" t="s">
        <v>698</v>
      </c>
      <c r="C518" s="13" t="s">
        <v>1351</v>
      </c>
      <c r="D518" s="14" t="s">
        <v>1351</v>
      </c>
      <c r="E518" s="14" t="s">
        <v>1351</v>
      </c>
      <c r="F518" s="15">
        <v>4</v>
      </c>
      <c r="G518" s="14" t="e">
        <f t="shared" si="2"/>
        <v>#VALUE!</v>
      </c>
      <c r="H518" s="43" t="s">
        <v>1326</v>
      </c>
      <c r="I518" s="31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.75" customHeight="1" x14ac:dyDescent="0.25">
      <c r="A519" s="20">
        <v>8150</v>
      </c>
      <c r="B519" s="12" t="s">
        <v>727</v>
      </c>
      <c r="C519" s="13" t="s">
        <v>1351</v>
      </c>
      <c r="D519" s="14" t="s">
        <v>1351</v>
      </c>
      <c r="E519" s="14" t="s">
        <v>1351</v>
      </c>
      <c r="F519" s="15">
        <v>7</v>
      </c>
      <c r="G519" s="14" t="e">
        <f t="shared" si="2"/>
        <v>#VALUE!</v>
      </c>
      <c r="H519" s="43" t="s">
        <v>1326</v>
      </c>
      <c r="I519" s="31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.75" customHeight="1" x14ac:dyDescent="0.25">
      <c r="A520" s="20">
        <v>8150</v>
      </c>
      <c r="B520" s="12" t="s">
        <v>218</v>
      </c>
      <c r="C520" s="13" t="s">
        <v>1351</v>
      </c>
      <c r="D520" s="14" t="s">
        <v>1351</v>
      </c>
      <c r="E520" s="14" t="s">
        <v>1351</v>
      </c>
      <c r="F520" s="15">
        <v>12</v>
      </c>
      <c r="G520" s="14" t="e">
        <f t="shared" si="2"/>
        <v>#VALUE!</v>
      </c>
      <c r="H520" s="43" t="s">
        <v>1326</v>
      </c>
      <c r="I520" s="31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.75" customHeight="1" x14ac:dyDescent="0.25">
      <c r="A521" s="20">
        <v>8150</v>
      </c>
      <c r="B521" s="12" t="s">
        <v>735</v>
      </c>
      <c r="C521" s="13" t="s">
        <v>1351</v>
      </c>
      <c r="D521" s="14" t="s">
        <v>1351</v>
      </c>
      <c r="E521" s="14" t="s">
        <v>1351</v>
      </c>
      <c r="F521" s="15">
        <v>12</v>
      </c>
      <c r="G521" s="14" t="e">
        <f t="shared" si="2"/>
        <v>#VALUE!</v>
      </c>
      <c r="H521" s="43" t="s">
        <v>1326</v>
      </c>
      <c r="I521" s="31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.75" customHeight="1" x14ac:dyDescent="0.25">
      <c r="A522" s="20">
        <v>8150</v>
      </c>
      <c r="B522" s="12" t="s">
        <v>777</v>
      </c>
      <c r="C522" s="13" t="s">
        <v>1351</v>
      </c>
      <c r="D522" s="14" t="s">
        <v>1351</v>
      </c>
      <c r="E522" s="14" t="s">
        <v>1351</v>
      </c>
      <c r="F522" s="15">
        <v>80</v>
      </c>
      <c r="G522" s="14" t="e">
        <f t="shared" si="2"/>
        <v>#VALUE!</v>
      </c>
      <c r="H522" s="43" t="s">
        <v>1326</v>
      </c>
      <c r="I522" s="31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.75" customHeight="1" x14ac:dyDescent="0.25">
      <c r="A523" s="20">
        <v>8150</v>
      </c>
      <c r="B523" s="12" t="s">
        <v>673</v>
      </c>
      <c r="C523" s="13" t="s">
        <v>1351</v>
      </c>
      <c r="D523" s="14" t="s">
        <v>1351</v>
      </c>
      <c r="E523" s="14" t="s">
        <v>1351</v>
      </c>
      <c r="F523" s="15">
        <v>2</v>
      </c>
      <c r="G523" s="14" t="e">
        <f t="shared" si="2"/>
        <v>#VALUE!</v>
      </c>
      <c r="H523" s="43" t="s">
        <v>1326</v>
      </c>
      <c r="I523" s="31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.75" customHeight="1" x14ac:dyDescent="0.25">
      <c r="A524" s="20">
        <v>8150</v>
      </c>
      <c r="B524" s="12" t="s">
        <v>706</v>
      </c>
      <c r="C524" s="13" t="s">
        <v>1351</v>
      </c>
      <c r="D524" s="14" t="s">
        <v>1351</v>
      </c>
      <c r="E524" s="14" t="s">
        <v>1351</v>
      </c>
      <c r="F524" s="15">
        <v>4</v>
      </c>
      <c r="G524" s="14" t="e">
        <f t="shared" si="2"/>
        <v>#VALUE!</v>
      </c>
      <c r="H524" s="43" t="s">
        <v>1326</v>
      </c>
      <c r="I524" s="31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.75" customHeight="1" x14ac:dyDescent="0.25">
      <c r="A525" s="20">
        <v>8150</v>
      </c>
      <c r="B525" s="12" t="s">
        <v>704</v>
      </c>
      <c r="C525" s="13" t="s">
        <v>1351</v>
      </c>
      <c r="D525" s="14" t="s">
        <v>1351</v>
      </c>
      <c r="E525" s="14" t="s">
        <v>1351</v>
      </c>
      <c r="F525" s="15">
        <v>5</v>
      </c>
      <c r="G525" s="14" t="e">
        <f t="shared" si="2"/>
        <v>#VALUE!</v>
      </c>
      <c r="H525" s="43" t="s">
        <v>1326</v>
      </c>
      <c r="I525" s="31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.75" customHeight="1" x14ac:dyDescent="0.25">
      <c r="A526" s="20">
        <v>8150</v>
      </c>
      <c r="B526" s="12" t="s">
        <v>715</v>
      </c>
      <c r="C526" s="13" t="s">
        <v>1351</v>
      </c>
      <c r="D526" s="14" t="s">
        <v>1351</v>
      </c>
      <c r="E526" s="14" t="s">
        <v>1351</v>
      </c>
      <c r="F526" s="15">
        <v>5</v>
      </c>
      <c r="G526" s="14" t="e">
        <f t="shared" si="2"/>
        <v>#VALUE!</v>
      </c>
      <c r="H526" s="43" t="s">
        <v>1326</v>
      </c>
      <c r="I526" s="31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.75" customHeight="1" x14ac:dyDescent="0.25">
      <c r="A527" s="20">
        <v>8150</v>
      </c>
      <c r="B527" s="12" t="s">
        <v>908</v>
      </c>
      <c r="C527" s="13" t="s">
        <v>1351</v>
      </c>
      <c r="D527" s="14" t="s">
        <v>1351</v>
      </c>
      <c r="E527" s="14" t="s">
        <v>1351</v>
      </c>
      <c r="F527" s="15">
        <v>60</v>
      </c>
      <c r="G527" s="14" t="e">
        <f t="shared" si="2"/>
        <v>#VALUE!</v>
      </c>
      <c r="H527" s="43" t="s">
        <v>1326</v>
      </c>
      <c r="I527" s="31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.75" customHeight="1" x14ac:dyDescent="0.25">
      <c r="A528" s="20">
        <v>8150</v>
      </c>
      <c r="B528" s="12" t="s">
        <v>840</v>
      </c>
      <c r="C528" s="13" t="s">
        <v>1351</v>
      </c>
      <c r="D528" s="14" t="s">
        <v>1351</v>
      </c>
      <c r="E528" s="14" t="s">
        <v>1351</v>
      </c>
      <c r="F528" s="15">
        <v>6</v>
      </c>
      <c r="G528" s="14" t="e">
        <f t="shared" si="2"/>
        <v>#VALUE!</v>
      </c>
      <c r="H528" s="43" t="s">
        <v>1326</v>
      </c>
      <c r="I528" s="31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.75" customHeight="1" x14ac:dyDescent="0.25">
      <c r="A529" s="20">
        <v>8150</v>
      </c>
      <c r="B529" s="12" t="s">
        <v>900</v>
      </c>
      <c r="C529" s="13" t="s">
        <v>1351</v>
      </c>
      <c r="D529" s="14" t="s">
        <v>1351</v>
      </c>
      <c r="E529" s="14" t="s">
        <v>1351</v>
      </c>
      <c r="F529" s="15">
        <v>12</v>
      </c>
      <c r="G529" s="14" t="e">
        <f t="shared" si="2"/>
        <v>#VALUE!</v>
      </c>
      <c r="H529" s="43" t="s">
        <v>1326</v>
      </c>
      <c r="I529" s="31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.75" customHeight="1" x14ac:dyDescent="0.25">
      <c r="A530" s="20">
        <v>8150</v>
      </c>
      <c r="B530" s="12" t="s">
        <v>904</v>
      </c>
      <c r="C530" s="13" t="s">
        <v>1351</v>
      </c>
      <c r="D530" s="14" t="s">
        <v>1351</v>
      </c>
      <c r="E530" s="14" t="s">
        <v>1351</v>
      </c>
      <c r="F530" s="15">
        <v>5</v>
      </c>
      <c r="G530" s="14" t="e">
        <f t="shared" si="2"/>
        <v>#VALUE!</v>
      </c>
      <c r="H530" s="43" t="s">
        <v>1326</v>
      </c>
      <c r="I530" s="31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.75" customHeight="1" x14ac:dyDescent="0.25">
      <c r="A531" s="20">
        <v>8150</v>
      </c>
      <c r="B531" s="12" t="s">
        <v>797</v>
      </c>
      <c r="C531" s="13" t="s">
        <v>1351</v>
      </c>
      <c r="D531" s="14" t="s">
        <v>1351</v>
      </c>
      <c r="E531" s="14" t="s">
        <v>1351</v>
      </c>
      <c r="F531" s="15">
        <v>7</v>
      </c>
      <c r="G531" s="14" t="e">
        <f t="shared" si="2"/>
        <v>#VALUE!</v>
      </c>
      <c r="H531" s="43" t="s">
        <v>1326</v>
      </c>
      <c r="I531" s="31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.75" customHeight="1" x14ac:dyDescent="0.25">
      <c r="A532" s="20">
        <v>8150</v>
      </c>
      <c r="B532" s="12" t="s">
        <v>785</v>
      </c>
      <c r="C532" s="13" t="s">
        <v>1351</v>
      </c>
      <c r="D532" s="14" t="s">
        <v>1351</v>
      </c>
      <c r="E532" s="14" t="s">
        <v>1351</v>
      </c>
      <c r="F532" s="15">
        <v>12</v>
      </c>
      <c r="G532" s="14" t="e">
        <f t="shared" si="2"/>
        <v>#VALUE!</v>
      </c>
      <c r="H532" s="43" t="s">
        <v>1326</v>
      </c>
      <c r="I532" s="31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.75" customHeight="1" x14ac:dyDescent="0.25">
      <c r="A533" s="20">
        <v>8150</v>
      </c>
      <c r="B533" s="12" t="s">
        <v>823</v>
      </c>
      <c r="C533" s="13" t="s">
        <v>1351</v>
      </c>
      <c r="D533" s="14" t="s">
        <v>1351</v>
      </c>
      <c r="E533" s="14" t="s">
        <v>1351</v>
      </c>
      <c r="F533" s="15">
        <v>49</v>
      </c>
      <c r="G533" s="14" t="e">
        <f t="shared" si="2"/>
        <v>#VALUE!</v>
      </c>
      <c r="H533" s="43" t="s">
        <v>1326</v>
      </c>
      <c r="I533" s="31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.75" customHeight="1" x14ac:dyDescent="0.25">
      <c r="A534" s="20">
        <v>8150</v>
      </c>
      <c r="B534" s="12" t="s">
        <v>783</v>
      </c>
      <c r="C534" s="13" t="s">
        <v>1351</v>
      </c>
      <c r="D534" s="14" t="s">
        <v>1351</v>
      </c>
      <c r="E534" s="14" t="s">
        <v>1351</v>
      </c>
      <c r="F534" s="15">
        <v>30</v>
      </c>
      <c r="G534" s="14" t="e">
        <f t="shared" si="2"/>
        <v>#VALUE!</v>
      </c>
      <c r="H534" s="43" t="s">
        <v>1326</v>
      </c>
      <c r="I534" s="31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.75" customHeight="1" x14ac:dyDescent="0.25">
      <c r="A535" s="20">
        <v>8150</v>
      </c>
      <c r="B535" s="12" t="s">
        <v>803</v>
      </c>
      <c r="C535" s="13" t="s">
        <v>1351</v>
      </c>
      <c r="D535" s="14" t="s">
        <v>1351</v>
      </c>
      <c r="E535" s="14" t="s">
        <v>1351</v>
      </c>
      <c r="F535" s="15">
        <v>9</v>
      </c>
      <c r="G535" s="14" t="e">
        <f t="shared" si="2"/>
        <v>#VALUE!</v>
      </c>
      <c r="H535" s="43" t="s">
        <v>1326</v>
      </c>
      <c r="I535" s="31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.75" customHeight="1" x14ac:dyDescent="0.25">
      <c r="A536" s="57">
        <v>8151</v>
      </c>
      <c r="B536" s="12" t="s">
        <v>988</v>
      </c>
      <c r="C536" s="13" t="s">
        <v>1351</v>
      </c>
      <c r="D536" s="14" t="s">
        <v>1351</v>
      </c>
      <c r="E536" s="14" t="s">
        <v>1351</v>
      </c>
      <c r="F536" s="15">
        <v>8</v>
      </c>
      <c r="G536" s="14" t="e">
        <f t="shared" si="2"/>
        <v>#VALUE!</v>
      </c>
      <c r="H536" s="43" t="s">
        <v>1407</v>
      </c>
      <c r="I536" s="31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.75" customHeight="1" x14ac:dyDescent="0.25">
      <c r="A537" s="57">
        <v>8151</v>
      </c>
      <c r="B537" s="12" t="s">
        <v>1134</v>
      </c>
      <c r="C537" s="13" t="s">
        <v>1351</v>
      </c>
      <c r="D537" s="14" t="s">
        <v>1351</v>
      </c>
      <c r="E537" s="14" t="s">
        <v>1351</v>
      </c>
      <c r="F537" s="15">
        <v>32</v>
      </c>
      <c r="G537" s="14" t="e">
        <f t="shared" si="2"/>
        <v>#VALUE!</v>
      </c>
      <c r="H537" s="43" t="s">
        <v>1407</v>
      </c>
      <c r="I537" s="31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.75" customHeight="1" x14ac:dyDescent="0.25">
      <c r="A538" s="57">
        <v>8151</v>
      </c>
      <c r="B538" s="12" t="s">
        <v>1018</v>
      </c>
      <c r="C538" s="13" t="s">
        <v>1351</v>
      </c>
      <c r="D538" s="14" t="s">
        <v>1351</v>
      </c>
      <c r="E538" s="14" t="s">
        <v>1351</v>
      </c>
      <c r="F538" s="15">
        <v>8</v>
      </c>
      <c r="G538" s="14" t="e">
        <f t="shared" si="2"/>
        <v>#VALUE!</v>
      </c>
      <c r="H538" s="43" t="s">
        <v>1407</v>
      </c>
      <c r="I538" s="31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.75" customHeight="1" x14ac:dyDescent="0.25">
      <c r="A539" s="38">
        <v>8152</v>
      </c>
      <c r="B539" s="12" t="s">
        <v>67</v>
      </c>
      <c r="C539" s="13" t="s">
        <v>1351</v>
      </c>
      <c r="D539" s="14" t="s">
        <v>1351</v>
      </c>
      <c r="E539" s="14" t="s">
        <v>1351</v>
      </c>
      <c r="F539" s="15">
        <v>8.68</v>
      </c>
      <c r="G539" s="14" t="e">
        <f t="shared" si="2"/>
        <v>#VALUE!</v>
      </c>
      <c r="H539" s="43" t="s">
        <v>1382</v>
      </c>
      <c r="I539" s="31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.75" customHeight="1" x14ac:dyDescent="0.25">
      <c r="A540" s="38">
        <v>8152</v>
      </c>
      <c r="B540" s="12" t="s">
        <v>133</v>
      </c>
      <c r="C540" s="13" t="s">
        <v>1351</v>
      </c>
      <c r="D540" s="14" t="s">
        <v>1351</v>
      </c>
      <c r="E540" s="14" t="s">
        <v>1351</v>
      </c>
      <c r="F540" s="15">
        <v>5.46</v>
      </c>
      <c r="G540" s="14" t="e">
        <f t="shared" si="2"/>
        <v>#VALUE!</v>
      </c>
      <c r="H540" s="43" t="s">
        <v>1382</v>
      </c>
      <c r="I540" s="31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.75" customHeight="1" x14ac:dyDescent="0.25">
      <c r="A541" s="38">
        <v>8152</v>
      </c>
      <c r="B541" s="12" t="s">
        <v>101</v>
      </c>
      <c r="C541" s="13" t="s">
        <v>1351</v>
      </c>
      <c r="D541" s="14" t="s">
        <v>1351</v>
      </c>
      <c r="E541" s="14" t="s">
        <v>1351</v>
      </c>
      <c r="F541" s="15">
        <v>16.815000000000001</v>
      </c>
      <c r="G541" s="14" t="e">
        <f t="shared" si="2"/>
        <v>#VALUE!</v>
      </c>
      <c r="H541" s="43" t="s">
        <v>1382</v>
      </c>
      <c r="I541" s="31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.75" customHeight="1" x14ac:dyDescent="0.25">
      <c r="A542" s="38">
        <v>8152</v>
      </c>
      <c r="B542" s="12" t="s">
        <v>73</v>
      </c>
      <c r="C542" s="13" t="s">
        <v>1351</v>
      </c>
      <c r="D542" s="14" t="s">
        <v>1351</v>
      </c>
      <c r="E542" s="14" t="s">
        <v>1351</v>
      </c>
      <c r="F542" s="15">
        <v>3.7</v>
      </c>
      <c r="G542" s="14" t="e">
        <f t="shared" si="2"/>
        <v>#VALUE!</v>
      </c>
      <c r="H542" s="43" t="s">
        <v>1382</v>
      </c>
      <c r="I542" s="31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.75" customHeight="1" x14ac:dyDescent="0.25">
      <c r="A543" s="38">
        <v>8152</v>
      </c>
      <c r="B543" s="12" t="s">
        <v>81</v>
      </c>
      <c r="C543" s="13" t="s">
        <v>1351</v>
      </c>
      <c r="D543" s="14" t="s">
        <v>1351</v>
      </c>
      <c r="E543" s="14" t="s">
        <v>1351</v>
      </c>
      <c r="F543" s="15">
        <v>3.7</v>
      </c>
      <c r="G543" s="14" t="e">
        <f t="shared" si="2"/>
        <v>#VALUE!</v>
      </c>
      <c r="H543" s="43" t="s">
        <v>1382</v>
      </c>
      <c r="I543" s="31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.75" customHeight="1" x14ac:dyDescent="0.25">
      <c r="A544" s="38">
        <v>8152</v>
      </c>
      <c r="B544" s="12" t="s">
        <v>23</v>
      </c>
      <c r="C544" s="13" t="s">
        <v>1351</v>
      </c>
      <c r="D544" s="14" t="s">
        <v>1351</v>
      </c>
      <c r="E544" s="14" t="s">
        <v>1351</v>
      </c>
      <c r="F544" s="15">
        <v>1</v>
      </c>
      <c r="G544" s="14" t="e">
        <f t="shared" si="2"/>
        <v>#VALUE!</v>
      </c>
      <c r="H544" s="43" t="s">
        <v>1382</v>
      </c>
      <c r="I544" s="31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.75" customHeight="1" x14ac:dyDescent="0.25">
      <c r="A545" s="38">
        <v>8152</v>
      </c>
      <c r="B545" s="12" t="s">
        <v>117</v>
      </c>
      <c r="C545" s="13" t="s">
        <v>1351</v>
      </c>
      <c r="D545" s="14" t="s">
        <v>1351</v>
      </c>
      <c r="E545" s="14" t="s">
        <v>1351</v>
      </c>
      <c r="F545" s="15">
        <v>1.4321999999999999</v>
      </c>
      <c r="G545" s="14" t="e">
        <f t="shared" si="2"/>
        <v>#VALUE!</v>
      </c>
      <c r="H545" s="43" t="s">
        <v>1382</v>
      </c>
      <c r="I545" s="31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.75" customHeight="1" x14ac:dyDescent="0.25">
      <c r="A546" s="38">
        <v>8152</v>
      </c>
      <c r="B546" s="12" t="s">
        <v>11</v>
      </c>
      <c r="C546" s="13" t="s">
        <v>1351</v>
      </c>
      <c r="D546" s="14" t="s">
        <v>1351</v>
      </c>
      <c r="E546" s="14" t="s">
        <v>1351</v>
      </c>
      <c r="F546" s="15">
        <v>0.308</v>
      </c>
      <c r="G546" s="14" t="e">
        <f t="shared" si="2"/>
        <v>#VALUE!</v>
      </c>
      <c r="H546" s="43" t="s">
        <v>1382</v>
      </c>
      <c r="I546" s="31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.75" customHeight="1" x14ac:dyDescent="0.25">
      <c r="A547" s="32">
        <v>8153</v>
      </c>
      <c r="B547" s="12" t="s">
        <v>133</v>
      </c>
      <c r="C547" s="13" t="s">
        <v>1351</v>
      </c>
      <c r="D547" s="14" t="s">
        <v>1351</v>
      </c>
      <c r="E547" s="14" t="s">
        <v>1351</v>
      </c>
      <c r="F547" s="15">
        <v>13</v>
      </c>
      <c r="G547" s="14" t="e">
        <f t="shared" si="2"/>
        <v>#VALUE!</v>
      </c>
      <c r="H547" s="43" t="s">
        <v>1408</v>
      </c>
      <c r="I547" s="31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.75" customHeight="1" x14ac:dyDescent="0.25">
      <c r="A548" s="32">
        <v>8153</v>
      </c>
      <c r="B548" s="12" t="s">
        <v>101</v>
      </c>
      <c r="C548" s="13" t="s">
        <v>1351</v>
      </c>
      <c r="D548" s="14" t="s">
        <v>1351</v>
      </c>
      <c r="E548" s="14" t="s">
        <v>1351</v>
      </c>
      <c r="F548" s="15">
        <v>39.695999999999998</v>
      </c>
      <c r="G548" s="14" t="e">
        <f t="shared" si="2"/>
        <v>#VALUE!</v>
      </c>
      <c r="H548" s="43" t="s">
        <v>1408</v>
      </c>
      <c r="I548" s="31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.75" customHeight="1" x14ac:dyDescent="0.25">
      <c r="A549" s="32">
        <v>8153</v>
      </c>
      <c r="B549" s="12" t="s">
        <v>115</v>
      </c>
      <c r="C549" s="13" t="s">
        <v>1351</v>
      </c>
      <c r="D549" s="14" t="s">
        <v>1351</v>
      </c>
      <c r="E549" s="14" t="s">
        <v>1351</v>
      </c>
      <c r="F549" s="15">
        <v>12.8</v>
      </c>
      <c r="G549" s="14" t="e">
        <f t="shared" si="2"/>
        <v>#VALUE!</v>
      </c>
      <c r="H549" s="43" t="s">
        <v>1408</v>
      </c>
      <c r="I549" s="31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.75" customHeight="1" x14ac:dyDescent="0.25">
      <c r="A550" s="19">
        <v>8154</v>
      </c>
      <c r="B550" s="12" t="s">
        <v>27</v>
      </c>
      <c r="C550" s="13" t="s">
        <v>1351</v>
      </c>
      <c r="D550" s="14" t="s">
        <v>1351</v>
      </c>
      <c r="E550" s="14" t="s">
        <v>1351</v>
      </c>
      <c r="F550" s="15">
        <v>4.32</v>
      </c>
      <c r="G550" s="14" t="e">
        <f t="shared" si="2"/>
        <v>#VALUE!</v>
      </c>
      <c r="H550" s="43" t="s">
        <v>1408</v>
      </c>
      <c r="I550" s="31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.75" customHeight="1" x14ac:dyDescent="0.25">
      <c r="A551" s="19">
        <v>8154</v>
      </c>
      <c r="B551" s="12" t="s">
        <v>727</v>
      </c>
      <c r="C551" s="13" t="s">
        <v>1351</v>
      </c>
      <c r="D551" s="14" t="s">
        <v>1351</v>
      </c>
      <c r="E551" s="14" t="s">
        <v>1351</v>
      </c>
      <c r="F551" s="15">
        <v>2</v>
      </c>
      <c r="G551" s="14" t="e">
        <f t="shared" si="2"/>
        <v>#VALUE!</v>
      </c>
      <c r="H551" s="43" t="s">
        <v>1408</v>
      </c>
      <c r="I551" s="31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.75" customHeight="1" x14ac:dyDescent="0.25">
      <c r="A552" s="19">
        <v>8154</v>
      </c>
      <c r="B552" s="12" t="s">
        <v>240</v>
      </c>
      <c r="C552" s="13" t="s">
        <v>1351</v>
      </c>
      <c r="D552" s="14" t="s">
        <v>1351</v>
      </c>
      <c r="E552" s="14" t="s">
        <v>1351</v>
      </c>
      <c r="F552" s="15">
        <v>10</v>
      </c>
      <c r="G552" s="14" t="e">
        <f t="shared" si="2"/>
        <v>#VALUE!</v>
      </c>
      <c r="H552" s="43" t="s">
        <v>1408</v>
      </c>
      <c r="I552" s="31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.75" customHeight="1" x14ac:dyDescent="0.25">
      <c r="A553" s="19">
        <v>8154</v>
      </c>
      <c r="B553" s="12" t="s">
        <v>1409</v>
      </c>
      <c r="C553" s="13" t="s">
        <v>1351</v>
      </c>
      <c r="D553" s="14" t="s">
        <v>1351</v>
      </c>
      <c r="E553" s="14" t="s">
        <v>1351</v>
      </c>
      <c r="F553" s="15">
        <v>4.32</v>
      </c>
      <c r="G553" s="14" t="e">
        <f t="shared" si="2"/>
        <v>#VALUE!</v>
      </c>
      <c r="H553" s="43" t="s">
        <v>1408</v>
      </c>
      <c r="I553" s="31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.75" customHeight="1" x14ac:dyDescent="0.25">
      <c r="A554" s="19">
        <v>8154</v>
      </c>
      <c r="B554" s="12" t="s">
        <v>133</v>
      </c>
      <c r="C554" s="13" t="s">
        <v>1351</v>
      </c>
      <c r="D554" s="14" t="s">
        <v>1351</v>
      </c>
      <c r="E554" s="14" t="s">
        <v>1351</v>
      </c>
      <c r="F554" s="15">
        <v>44.64</v>
      </c>
      <c r="G554" s="14" t="e">
        <f t="shared" si="2"/>
        <v>#VALUE!</v>
      </c>
      <c r="H554" s="43" t="s">
        <v>1408</v>
      </c>
      <c r="I554" s="31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.75" customHeight="1" x14ac:dyDescent="0.25">
      <c r="A555" s="19">
        <v>8154</v>
      </c>
      <c r="B555" s="12" t="s">
        <v>101</v>
      </c>
      <c r="C555" s="13" t="s">
        <v>1351</v>
      </c>
      <c r="D555" s="14" t="s">
        <v>1351</v>
      </c>
      <c r="E555" s="14" t="s">
        <v>1351</v>
      </c>
      <c r="F555" s="15">
        <v>59.783999999999999</v>
      </c>
      <c r="G555" s="14" t="e">
        <f t="shared" si="2"/>
        <v>#VALUE!</v>
      </c>
      <c r="H555" s="43" t="s">
        <v>1408</v>
      </c>
      <c r="I555" s="31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.75" customHeight="1" x14ac:dyDescent="0.25">
      <c r="A556" s="19">
        <v>8154</v>
      </c>
      <c r="B556" s="12" t="s">
        <v>238</v>
      </c>
      <c r="C556" s="13" t="s">
        <v>1351</v>
      </c>
      <c r="D556" s="14" t="s">
        <v>1351</v>
      </c>
      <c r="E556" s="14" t="s">
        <v>1351</v>
      </c>
      <c r="F556" s="15">
        <v>10</v>
      </c>
      <c r="G556" s="14" t="e">
        <f t="shared" si="2"/>
        <v>#VALUE!</v>
      </c>
      <c r="H556" s="43" t="s">
        <v>1408</v>
      </c>
      <c r="I556" s="31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.75" customHeight="1" x14ac:dyDescent="0.25">
      <c r="A557" s="36">
        <v>8155</v>
      </c>
      <c r="B557" s="12" t="s">
        <v>240</v>
      </c>
      <c r="C557" s="13" t="s">
        <v>1351</v>
      </c>
      <c r="D557" s="14" t="s">
        <v>1351</v>
      </c>
      <c r="E557" s="14" t="s">
        <v>1351</v>
      </c>
      <c r="F557" s="15">
        <v>14</v>
      </c>
      <c r="G557" s="14" t="e">
        <f t="shared" si="2"/>
        <v>#VALUE!</v>
      </c>
      <c r="H557" s="43" t="s">
        <v>1410</v>
      </c>
      <c r="I557" s="31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.75" customHeight="1" x14ac:dyDescent="0.25">
      <c r="A558" s="36">
        <v>8155</v>
      </c>
      <c r="B558" s="12" t="s">
        <v>23</v>
      </c>
      <c r="C558" s="13" t="s">
        <v>1351</v>
      </c>
      <c r="D558" s="14" t="s">
        <v>1351</v>
      </c>
      <c r="E558" s="14" t="s">
        <v>1351</v>
      </c>
      <c r="F558" s="15">
        <v>3</v>
      </c>
      <c r="G558" s="14" t="e">
        <f t="shared" si="2"/>
        <v>#VALUE!</v>
      </c>
      <c r="H558" s="43" t="s">
        <v>1410</v>
      </c>
      <c r="I558" s="31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.75" customHeight="1" x14ac:dyDescent="0.25">
      <c r="A559" s="36">
        <v>8155</v>
      </c>
      <c r="B559" s="12" t="s">
        <v>81</v>
      </c>
      <c r="C559" s="13" t="s">
        <v>1351</v>
      </c>
      <c r="D559" s="14" t="s">
        <v>1351</v>
      </c>
      <c r="E559" s="14" t="s">
        <v>1351</v>
      </c>
      <c r="F559" s="15">
        <v>56.75</v>
      </c>
      <c r="G559" s="14" t="e">
        <f t="shared" si="2"/>
        <v>#VALUE!</v>
      </c>
      <c r="H559" s="43" t="s">
        <v>1410</v>
      </c>
      <c r="I559" s="31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.75" customHeight="1" x14ac:dyDescent="0.25">
      <c r="A560" s="36">
        <v>8155</v>
      </c>
      <c r="B560" s="12" t="s">
        <v>27</v>
      </c>
      <c r="C560" s="13" t="s">
        <v>1351</v>
      </c>
      <c r="D560" s="14" t="s">
        <v>1351</v>
      </c>
      <c r="E560" s="14" t="s">
        <v>1351</v>
      </c>
      <c r="F560" s="15">
        <v>46.076000000000001</v>
      </c>
      <c r="G560" s="14" t="e">
        <f t="shared" si="2"/>
        <v>#VALUE!</v>
      </c>
      <c r="H560" s="43" t="s">
        <v>1410</v>
      </c>
      <c r="I560" s="31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.75" customHeight="1" x14ac:dyDescent="0.25">
      <c r="A561" s="36">
        <v>8155</v>
      </c>
      <c r="B561" s="12" t="s">
        <v>75</v>
      </c>
      <c r="C561" s="13" t="s">
        <v>1351</v>
      </c>
      <c r="D561" s="14" t="s">
        <v>1351</v>
      </c>
      <c r="E561" s="14" t="s">
        <v>1351</v>
      </c>
      <c r="F561" s="15">
        <v>14.0428</v>
      </c>
      <c r="G561" s="14" t="e">
        <f t="shared" si="2"/>
        <v>#VALUE!</v>
      </c>
      <c r="H561" s="43" t="s">
        <v>1410</v>
      </c>
      <c r="I561" s="31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.75" customHeight="1" x14ac:dyDescent="0.25">
      <c r="A562" s="36">
        <v>8155</v>
      </c>
      <c r="B562" s="12" t="s">
        <v>141</v>
      </c>
      <c r="C562" s="13" t="s">
        <v>1351</v>
      </c>
      <c r="D562" s="14" t="s">
        <v>1351</v>
      </c>
      <c r="E562" s="14" t="s">
        <v>1351</v>
      </c>
      <c r="F562" s="15">
        <v>42.01</v>
      </c>
      <c r="G562" s="14" t="e">
        <f t="shared" si="2"/>
        <v>#VALUE!</v>
      </c>
      <c r="H562" s="43" t="s">
        <v>1410</v>
      </c>
      <c r="I562" s="31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.75" customHeight="1" x14ac:dyDescent="0.25">
      <c r="A563" s="36">
        <v>8155</v>
      </c>
      <c r="B563" s="12" t="s">
        <v>51</v>
      </c>
      <c r="C563" s="13" t="s">
        <v>1351</v>
      </c>
      <c r="D563" s="14" t="s">
        <v>1351</v>
      </c>
      <c r="E563" s="14" t="s">
        <v>1351</v>
      </c>
      <c r="F563" s="15">
        <v>5.6</v>
      </c>
      <c r="G563" s="14" t="e">
        <f t="shared" si="2"/>
        <v>#VALUE!</v>
      </c>
      <c r="H563" s="43" t="s">
        <v>1410</v>
      </c>
      <c r="I563" s="31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.75" customHeight="1" x14ac:dyDescent="0.25">
      <c r="A564" s="36">
        <v>8155</v>
      </c>
      <c r="B564" s="12" t="s">
        <v>727</v>
      </c>
      <c r="C564" s="13" t="s">
        <v>1351</v>
      </c>
      <c r="D564" s="14" t="s">
        <v>1351</v>
      </c>
      <c r="E564" s="14" t="s">
        <v>1351</v>
      </c>
      <c r="F564" s="15">
        <v>4</v>
      </c>
      <c r="G564" s="14" t="e">
        <f t="shared" si="2"/>
        <v>#VALUE!</v>
      </c>
      <c r="H564" s="43" t="s">
        <v>1410</v>
      </c>
      <c r="I564" s="31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.75" customHeight="1" x14ac:dyDescent="0.25">
      <c r="A565" s="36">
        <v>8155</v>
      </c>
      <c r="B565" s="12" t="s">
        <v>73</v>
      </c>
      <c r="C565" s="13" t="s">
        <v>1351</v>
      </c>
      <c r="D565" s="14" t="s">
        <v>1351</v>
      </c>
      <c r="E565" s="14" t="s">
        <v>1351</v>
      </c>
      <c r="F565" s="15">
        <v>16.850000000000001</v>
      </c>
      <c r="G565" s="14" t="e">
        <f t="shared" si="2"/>
        <v>#VALUE!</v>
      </c>
      <c r="H565" s="43" t="s">
        <v>1410</v>
      </c>
      <c r="I565" s="31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.75" customHeight="1" x14ac:dyDescent="0.25">
      <c r="A566" s="36">
        <v>8155</v>
      </c>
      <c r="B566" s="12" t="s">
        <v>29</v>
      </c>
      <c r="C566" s="13" t="s">
        <v>1351</v>
      </c>
      <c r="D566" s="14" t="s">
        <v>1351</v>
      </c>
      <c r="E566" s="14" t="s">
        <v>1351</v>
      </c>
      <c r="F566" s="15">
        <v>2</v>
      </c>
      <c r="G566" s="14" t="e">
        <f t="shared" si="2"/>
        <v>#VALUE!</v>
      </c>
      <c r="H566" s="43" t="s">
        <v>1410</v>
      </c>
      <c r="I566" s="31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.75" customHeight="1" x14ac:dyDescent="0.25">
      <c r="A567" s="36">
        <v>8155</v>
      </c>
      <c r="B567" s="12" t="s">
        <v>69</v>
      </c>
      <c r="C567" s="13" t="s">
        <v>1351</v>
      </c>
      <c r="D567" s="14" t="s">
        <v>1351</v>
      </c>
      <c r="E567" s="14" t="s">
        <v>1351</v>
      </c>
      <c r="F567" s="15">
        <v>9.7608999999999995</v>
      </c>
      <c r="G567" s="14" t="e">
        <f t="shared" si="2"/>
        <v>#VALUE!</v>
      </c>
      <c r="H567" s="43" t="s">
        <v>1410</v>
      </c>
      <c r="I567" s="31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.75" customHeight="1" x14ac:dyDescent="0.25">
      <c r="A568" s="36">
        <v>8155</v>
      </c>
      <c r="B568" s="12" t="s">
        <v>35</v>
      </c>
      <c r="C568" s="13" t="s">
        <v>1351</v>
      </c>
      <c r="D568" s="14" t="s">
        <v>1351</v>
      </c>
      <c r="E568" s="14" t="s">
        <v>1351</v>
      </c>
      <c r="F568" s="15">
        <v>3.23</v>
      </c>
      <c r="G568" s="14" t="e">
        <f t="shared" si="2"/>
        <v>#VALUE!</v>
      </c>
      <c r="H568" s="43" t="s">
        <v>1410</v>
      </c>
      <c r="I568" s="31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.75" customHeight="1" x14ac:dyDescent="0.25">
      <c r="A569" s="36">
        <v>8155</v>
      </c>
      <c r="B569" s="12" t="s">
        <v>63</v>
      </c>
      <c r="C569" s="13" t="s">
        <v>1351</v>
      </c>
      <c r="D569" s="14" t="s">
        <v>1351</v>
      </c>
      <c r="E569" s="14" t="s">
        <v>1351</v>
      </c>
      <c r="F569" s="15">
        <v>5.8970000000000002</v>
      </c>
      <c r="G569" s="14" t="e">
        <f t="shared" si="2"/>
        <v>#VALUE!</v>
      </c>
      <c r="H569" s="43" t="s">
        <v>1410</v>
      </c>
      <c r="I569" s="31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.75" customHeight="1" x14ac:dyDescent="0.25">
      <c r="A570" s="36">
        <v>8155</v>
      </c>
      <c r="B570" s="12" t="s">
        <v>9</v>
      </c>
      <c r="C570" s="13" t="s">
        <v>1351</v>
      </c>
      <c r="D570" s="14" t="s">
        <v>1351</v>
      </c>
      <c r="E570" s="14" t="s">
        <v>1351</v>
      </c>
      <c r="F570" s="15">
        <v>2</v>
      </c>
      <c r="G570" s="14" t="e">
        <f t="shared" si="2"/>
        <v>#VALUE!</v>
      </c>
      <c r="H570" s="43" t="s">
        <v>1410</v>
      </c>
      <c r="I570" s="31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.75" customHeight="1" x14ac:dyDescent="0.25">
      <c r="A571" s="36">
        <v>8155</v>
      </c>
      <c r="B571" s="12" t="s">
        <v>15</v>
      </c>
      <c r="C571" s="13" t="s">
        <v>1351</v>
      </c>
      <c r="D571" s="14" t="s">
        <v>1351</v>
      </c>
      <c r="E571" s="14" t="s">
        <v>1351</v>
      </c>
      <c r="F571" s="15">
        <v>1.7</v>
      </c>
      <c r="G571" s="14" t="e">
        <f t="shared" si="2"/>
        <v>#VALUE!</v>
      </c>
      <c r="H571" s="43" t="s">
        <v>1410</v>
      </c>
      <c r="I571" s="31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.75" customHeight="1" x14ac:dyDescent="0.25">
      <c r="A572" s="36">
        <v>8155</v>
      </c>
      <c r="B572" s="12" t="s">
        <v>13</v>
      </c>
      <c r="C572" s="13" t="s">
        <v>1351</v>
      </c>
      <c r="D572" s="14" t="s">
        <v>1351</v>
      </c>
      <c r="E572" s="14" t="s">
        <v>1351</v>
      </c>
      <c r="F572" s="15">
        <v>2.0249999999999999</v>
      </c>
      <c r="G572" s="14" t="e">
        <f t="shared" si="2"/>
        <v>#VALUE!</v>
      </c>
      <c r="H572" s="43" t="s">
        <v>1410</v>
      </c>
      <c r="I572" s="31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.75" customHeight="1" x14ac:dyDescent="0.25">
      <c r="A573" s="36">
        <v>8155</v>
      </c>
      <c r="B573" s="12" t="s">
        <v>58</v>
      </c>
      <c r="C573" s="13" t="s">
        <v>1351</v>
      </c>
      <c r="D573" s="14" t="s">
        <v>1351</v>
      </c>
      <c r="E573" s="14" t="s">
        <v>1351</v>
      </c>
      <c r="F573" s="15">
        <v>1.7</v>
      </c>
      <c r="G573" s="14" t="e">
        <f t="shared" si="2"/>
        <v>#VALUE!</v>
      </c>
      <c r="H573" s="43" t="s">
        <v>1410</v>
      </c>
      <c r="I573" s="31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.75" customHeight="1" x14ac:dyDescent="0.25">
      <c r="A574" s="36">
        <v>8155</v>
      </c>
      <c r="B574" s="12" t="s">
        <v>79</v>
      </c>
      <c r="C574" s="13" t="s">
        <v>1351</v>
      </c>
      <c r="D574" s="14" t="s">
        <v>1351</v>
      </c>
      <c r="E574" s="14" t="s">
        <v>1351</v>
      </c>
      <c r="F574" s="15">
        <v>5</v>
      </c>
      <c r="G574" s="14" t="e">
        <f t="shared" si="2"/>
        <v>#VALUE!</v>
      </c>
      <c r="H574" s="43" t="s">
        <v>1410</v>
      </c>
      <c r="I574" s="31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.75" customHeight="1" x14ac:dyDescent="0.25">
      <c r="A575" s="36">
        <v>8155</v>
      </c>
      <c r="B575" s="12" t="s">
        <v>77</v>
      </c>
      <c r="C575" s="13" t="s">
        <v>1351</v>
      </c>
      <c r="D575" s="14" t="s">
        <v>1351</v>
      </c>
      <c r="E575" s="14" t="s">
        <v>1351</v>
      </c>
      <c r="F575" s="15">
        <v>6</v>
      </c>
      <c r="G575" s="14" t="e">
        <f t="shared" si="2"/>
        <v>#VALUE!</v>
      </c>
      <c r="H575" s="43" t="s">
        <v>1410</v>
      </c>
      <c r="I575" s="31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.75" customHeight="1" x14ac:dyDescent="0.25">
      <c r="A576" s="36">
        <v>8155</v>
      </c>
      <c r="B576" s="12" t="s">
        <v>1409</v>
      </c>
      <c r="C576" s="13" t="s">
        <v>1351</v>
      </c>
      <c r="D576" s="14" t="s">
        <v>1351</v>
      </c>
      <c r="E576" s="14" t="s">
        <v>1351</v>
      </c>
      <c r="F576" s="15">
        <v>46.076000000000001</v>
      </c>
      <c r="G576" s="14" t="e">
        <f t="shared" si="2"/>
        <v>#VALUE!</v>
      </c>
      <c r="H576" s="43" t="s">
        <v>1410</v>
      </c>
      <c r="I576" s="31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.75" customHeight="1" x14ac:dyDescent="0.25">
      <c r="A577" s="36">
        <v>8155</v>
      </c>
      <c r="B577" s="12" t="s">
        <v>139</v>
      </c>
      <c r="C577" s="13" t="s">
        <v>1351</v>
      </c>
      <c r="D577" s="14" t="s">
        <v>1351</v>
      </c>
      <c r="E577" s="14" t="s">
        <v>1351</v>
      </c>
      <c r="F577" s="15">
        <v>46.076000000000001</v>
      </c>
      <c r="G577" s="14" t="e">
        <f t="shared" si="2"/>
        <v>#VALUE!</v>
      </c>
      <c r="H577" s="43" t="s">
        <v>1410</v>
      </c>
      <c r="I577" s="31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.75" customHeight="1" x14ac:dyDescent="0.25">
      <c r="A578" s="36">
        <v>8155</v>
      </c>
      <c r="B578" s="12" t="s">
        <v>111</v>
      </c>
      <c r="C578" s="13" t="s">
        <v>1351</v>
      </c>
      <c r="D578" s="14" t="s">
        <v>1351</v>
      </c>
      <c r="E578" s="14" t="s">
        <v>1351</v>
      </c>
      <c r="F578" s="15">
        <v>191.44049999999999</v>
      </c>
      <c r="G578" s="14" t="e">
        <f t="shared" si="2"/>
        <v>#VALUE!</v>
      </c>
      <c r="H578" s="43" t="s">
        <v>1410</v>
      </c>
      <c r="I578" s="31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.75" customHeight="1" x14ac:dyDescent="0.25">
      <c r="A579" s="36">
        <v>8155</v>
      </c>
      <c r="B579" s="12" t="s">
        <v>67</v>
      </c>
      <c r="C579" s="13" t="s">
        <v>1351</v>
      </c>
      <c r="D579" s="14" t="s">
        <v>1351</v>
      </c>
      <c r="E579" s="14" t="s">
        <v>1351</v>
      </c>
      <c r="F579" s="15">
        <v>7.3019999999999996</v>
      </c>
      <c r="G579" s="14" t="e">
        <f t="shared" si="2"/>
        <v>#VALUE!</v>
      </c>
      <c r="H579" s="43" t="s">
        <v>1410</v>
      </c>
      <c r="I579" s="31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.75" customHeight="1" x14ac:dyDescent="0.25">
      <c r="A580" s="36">
        <v>8155</v>
      </c>
      <c r="B580" s="12" t="s">
        <v>95</v>
      </c>
      <c r="C580" s="13" t="s">
        <v>1351</v>
      </c>
      <c r="D580" s="14" t="s">
        <v>1351</v>
      </c>
      <c r="E580" s="14" t="s">
        <v>1351</v>
      </c>
      <c r="F580" s="15">
        <v>10</v>
      </c>
      <c r="G580" s="14" t="e">
        <f t="shared" si="2"/>
        <v>#VALUE!</v>
      </c>
      <c r="H580" s="43" t="s">
        <v>1410</v>
      </c>
      <c r="I580" s="31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.75" customHeight="1" x14ac:dyDescent="0.25">
      <c r="A581" s="36">
        <v>8155</v>
      </c>
      <c r="B581" s="12" t="s">
        <v>65</v>
      </c>
      <c r="C581" s="13" t="s">
        <v>1351</v>
      </c>
      <c r="D581" s="14" t="s">
        <v>1351</v>
      </c>
      <c r="E581" s="14" t="s">
        <v>1351</v>
      </c>
      <c r="F581" s="15">
        <v>3.6432000000000002</v>
      </c>
      <c r="G581" s="14" t="e">
        <f t="shared" si="2"/>
        <v>#VALUE!</v>
      </c>
      <c r="H581" s="43" t="s">
        <v>1410</v>
      </c>
      <c r="I581" s="31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.75" customHeight="1" x14ac:dyDescent="0.25">
      <c r="A582" s="36">
        <v>8155</v>
      </c>
      <c r="B582" s="12" t="s">
        <v>1411</v>
      </c>
      <c r="C582" s="13" t="s">
        <v>1351</v>
      </c>
      <c r="D582" s="14" t="s">
        <v>1351</v>
      </c>
      <c r="E582" s="14" t="s">
        <v>1351</v>
      </c>
      <c r="F582" s="15">
        <v>107.73</v>
      </c>
      <c r="G582" s="14" t="e">
        <f t="shared" si="2"/>
        <v>#VALUE!</v>
      </c>
      <c r="H582" s="43" t="s">
        <v>1410</v>
      </c>
      <c r="I582" s="31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.75" customHeight="1" x14ac:dyDescent="0.25">
      <c r="A583" s="36">
        <v>8155</v>
      </c>
      <c r="B583" s="12" t="s">
        <v>131</v>
      </c>
      <c r="C583" s="13" t="s">
        <v>1351</v>
      </c>
      <c r="D583" s="14" t="s">
        <v>1351</v>
      </c>
      <c r="E583" s="14" t="s">
        <v>1351</v>
      </c>
      <c r="F583" s="15">
        <v>107.73</v>
      </c>
      <c r="G583" s="14" t="e">
        <f t="shared" si="2"/>
        <v>#VALUE!</v>
      </c>
      <c r="H583" s="43" t="s">
        <v>1410</v>
      </c>
      <c r="I583" s="31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.75" customHeight="1" x14ac:dyDescent="0.25">
      <c r="A584" s="36">
        <v>8155</v>
      </c>
      <c r="B584" s="12" t="s">
        <v>1412</v>
      </c>
      <c r="C584" s="13" t="s">
        <v>1351</v>
      </c>
      <c r="D584" s="14" t="s">
        <v>1351</v>
      </c>
      <c r="E584" s="14" t="s">
        <v>1351</v>
      </c>
      <c r="F584" s="15">
        <v>6.8819999999999997</v>
      </c>
      <c r="G584" s="14" t="e">
        <f t="shared" si="2"/>
        <v>#VALUE!</v>
      </c>
      <c r="H584" s="43" t="s">
        <v>1410</v>
      </c>
      <c r="I584" s="31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.75" customHeight="1" x14ac:dyDescent="0.25">
      <c r="A585" s="36">
        <v>8155</v>
      </c>
      <c r="B585" s="12" t="s">
        <v>1413</v>
      </c>
      <c r="C585" s="13" t="s">
        <v>1351</v>
      </c>
      <c r="D585" s="14" t="s">
        <v>1351</v>
      </c>
      <c r="E585" s="14" t="s">
        <v>1351</v>
      </c>
      <c r="F585" s="15">
        <v>13.763999999999999</v>
      </c>
      <c r="G585" s="14" t="e">
        <f t="shared" si="2"/>
        <v>#VALUE!</v>
      </c>
      <c r="H585" s="43" t="s">
        <v>1410</v>
      </c>
      <c r="I585" s="31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.75" customHeight="1" x14ac:dyDescent="0.25">
      <c r="A586" s="36">
        <v>8155</v>
      </c>
      <c r="B586" s="12" t="s">
        <v>123</v>
      </c>
      <c r="C586" s="13" t="s">
        <v>1351</v>
      </c>
      <c r="D586" s="14" t="s">
        <v>1351</v>
      </c>
      <c r="E586" s="14" t="s">
        <v>1351</v>
      </c>
      <c r="F586" s="15">
        <v>3</v>
      </c>
      <c r="G586" s="14" t="e">
        <f t="shared" si="2"/>
        <v>#VALUE!</v>
      </c>
      <c r="H586" s="43" t="s">
        <v>1410</v>
      </c>
      <c r="I586" s="31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.75" customHeight="1" x14ac:dyDescent="0.25">
      <c r="A587" s="36">
        <v>8155</v>
      </c>
      <c r="B587" s="12" t="s">
        <v>151</v>
      </c>
      <c r="C587" s="13" t="s">
        <v>1351</v>
      </c>
      <c r="D587" s="14" t="s">
        <v>1351</v>
      </c>
      <c r="E587" s="14" t="s">
        <v>1351</v>
      </c>
      <c r="F587" s="15">
        <v>1.87</v>
      </c>
      <c r="G587" s="14" t="e">
        <f t="shared" si="2"/>
        <v>#VALUE!</v>
      </c>
      <c r="H587" s="43" t="s">
        <v>1410</v>
      </c>
      <c r="I587" s="31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.75" customHeight="1" x14ac:dyDescent="0.25">
      <c r="A588" s="36">
        <v>8155</v>
      </c>
      <c r="B588" s="12" t="s">
        <v>218</v>
      </c>
      <c r="C588" s="13" t="s">
        <v>1351</v>
      </c>
      <c r="D588" s="14" t="s">
        <v>1351</v>
      </c>
      <c r="E588" s="14" t="s">
        <v>1351</v>
      </c>
      <c r="F588" s="15">
        <v>10</v>
      </c>
      <c r="G588" s="14" t="e">
        <f t="shared" si="2"/>
        <v>#VALUE!</v>
      </c>
      <c r="H588" s="43" t="s">
        <v>1410</v>
      </c>
      <c r="I588" s="31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.75" customHeight="1" x14ac:dyDescent="0.25">
      <c r="A589" s="36">
        <v>8155</v>
      </c>
      <c r="B589" s="12" t="s">
        <v>1402</v>
      </c>
      <c r="C589" s="13" t="s">
        <v>1351</v>
      </c>
      <c r="D589" s="14" t="s">
        <v>1351</v>
      </c>
      <c r="E589" s="14" t="s">
        <v>1351</v>
      </c>
      <c r="F589" s="15">
        <v>0.27</v>
      </c>
      <c r="G589" s="14" t="e">
        <f t="shared" si="2"/>
        <v>#VALUE!</v>
      </c>
      <c r="H589" s="43" t="s">
        <v>1410</v>
      </c>
      <c r="I589" s="31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.75" customHeight="1" x14ac:dyDescent="0.25">
      <c r="A590" s="36">
        <v>8155</v>
      </c>
      <c r="B590" s="12" t="s">
        <v>109</v>
      </c>
      <c r="C590" s="13" t="s">
        <v>1351</v>
      </c>
      <c r="D590" s="14" t="s">
        <v>1351</v>
      </c>
      <c r="E590" s="14" t="s">
        <v>1351</v>
      </c>
      <c r="F590" s="15">
        <v>0.27</v>
      </c>
      <c r="G590" s="14" t="e">
        <f t="shared" si="2"/>
        <v>#VALUE!</v>
      </c>
      <c r="H590" s="43" t="s">
        <v>1410</v>
      </c>
      <c r="I590" s="31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.75" customHeight="1" x14ac:dyDescent="0.25">
      <c r="A591" s="36">
        <v>8155</v>
      </c>
      <c r="B591" s="12" t="s">
        <v>133</v>
      </c>
      <c r="C591" s="13" t="s">
        <v>1351</v>
      </c>
      <c r="D591" s="14" t="s">
        <v>1351</v>
      </c>
      <c r="E591" s="14" t="s">
        <v>1351</v>
      </c>
      <c r="F591" s="15">
        <v>46.793999999999997</v>
      </c>
      <c r="G591" s="14" t="e">
        <f t="shared" si="2"/>
        <v>#VALUE!</v>
      </c>
      <c r="H591" s="43" t="s">
        <v>1410</v>
      </c>
      <c r="I591" s="31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.75" customHeight="1" x14ac:dyDescent="0.25">
      <c r="A592" s="36">
        <v>8155</v>
      </c>
      <c r="B592" s="12" t="s">
        <v>101</v>
      </c>
      <c r="C592" s="13" t="s">
        <v>1351</v>
      </c>
      <c r="D592" s="14" t="s">
        <v>1351</v>
      </c>
      <c r="E592" s="14" t="s">
        <v>1351</v>
      </c>
      <c r="F592" s="15">
        <v>85.9649</v>
      </c>
      <c r="G592" s="14" t="e">
        <f t="shared" si="2"/>
        <v>#VALUE!</v>
      </c>
      <c r="H592" s="43" t="s">
        <v>1410</v>
      </c>
      <c r="I592" s="31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.75" customHeight="1" x14ac:dyDescent="0.25">
      <c r="A593" s="36">
        <v>8155</v>
      </c>
      <c r="B593" s="12" t="s">
        <v>238</v>
      </c>
      <c r="C593" s="13" t="s">
        <v>1351</v>
      </c>
      <c r="D593" s="14" t="s">
        <v>1351</v>
      </c>
      <c r="E593" s="14" t="s">
        <v>1351</v>
      </c>
      <c r="F593" s="15">
        <v>18</v>
      </c>
      <c r="G593" s="14" t="e">
        <f t="shared" si="2"/>
        <v>#VALUE!</v>
      </c>
      <c r="H593" s="43" t="s">
        <v>1410</v>
      </c>
      <c r="I593" s="31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.75" customHeight="1" x14ac:dyDescent="0.25">
      <c r="A594" s="36">
        <v>8155</v>
      </c>
      <c r="B594" s="12" t="s">
        <v>115</v>
      </c>
      <c r="C594" s="13" t="s">
        <v>1351</v>
      </c>
      <c r="D594" s="14" t="s">
        <v>1351</v>
      </c>
      <c r="E594" s="14" t="s">
        <v>1351</v>
      </c>
      <c r="F594" s="15">
        <v>16.7</v>
      </c>
      <c r="G594" s="14" t="e">
        <f t="shared" si="2"/>
        <v>#VALUE!</v>
      </c>
      <c r="H594" s="43" t="s">
        <v>1410</v>
      </c>
      <c r="I594" s="31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.75" customHeight="1" x14ac:dyDescent="0.25">
      <c r="A595" s="36">
        <v>8155</v>
      </c>
      <c r="B595" s="12" t="s">
        <v>1414</v>
      </c>
      <c r="C595" s="13" t="s">
        <v>1351</v>
      </c>
      <c r="D595" s="14" t="s">
        <v>1351</v>
      </c>
      <c r="E595" s="14" t="s">
        <v>1351</v>
      </c>
      <c r="F595" s="15">
        <v>3</v>
      </c>
      <c r="G595" s="14" t="e">
        <f t="shared" si="2"/>
        <v>#VALUE!</v>
      </c>
      <c r="H595" s="43" t="s">
        <v>1410</v>
      </c>
      <c r="I595" s="31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.75" customHeight="1" x14ac:dyDescent="0.25">
      <c r="A596" s="36">
        <v>8155</v>
      </c>
      <c r="B596" s="12" t="s">
        <v>1415</v>
      </c>
      <c r="C596" s="13" t="s">
        <v>1351</v>
      </c>
      <c r="D596" s="14" t="s">
        <v>1351</v>
      </c>
      <c r="E596" s="14" t="s">
        <v>1351</v>
      </c>
      <c r="F596" s="15">
        <v>1</v>
      </c>
      <c r="G596" s="14" t="e">
        <f t="shared" si="2"/>
        <v>#VALUE!</v>
      </c>
      <c r="H596" s="43" t="s">
        <v>1410</v>
      </c>
      <c r="I596" s="31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.75" customHeight="1" x14ac:dyDescent="0.25">
      <c r="A597" s="36">
        <v>8155</v>
      </c>
      <c r="B597" s="12" t="s">
        <v>451</v>
      </c>
      <c r="C597" s="13" t="s">
        <v>1351</v>
      </c>
      <c r="D597" s="14" t="s">
        <v>1351</v>
      </c>
      <c r="E597" s="14" t="s">
        <v>1351</v>
      </c>
      <c r="F597" s="15">
        <v>19.3</v>
      </c>
      <c r="G597" s="14" t="e">
        <f t="shared" si="2"/>
        <v>#VALUE!</v>
      </c>
      <c r="H597" s="43" t="s">
        <v>1410</v>
      </c>
      <c r="I597" s="31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.75" customHeight="1" x14ac:dyDescent="0.25">
      <c r="A598" s="36">
        <v>8155</v>
      </c>
      <c r="B598" s="12" t="s">
        <v>157</v>
      </c>
      <c r="C598" s="13" t="s">
        <v>1351</v>
      </c>
      <c r="D598" s="14" t="s">
        <v>1351</v>
      </c>
      <c r="E598" s="14" t="s">
        <v>1351</v>
      </c>
      <c r="F598" s="15">
        <v>48.326000000000001</v>
      </c>
      <c r="G598" s="14" t="e">
        <f t="shared" si="2"/>
        <v>#VALUE!</v>
      </c>
      <c r="H598" s="43" t="s">
        <v>1410</v>
      </c>
      <c r="I598" s="31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.75" customHeight="1" x14ac:dyDescent="0.25">
      <c r="A599" s="36">
        <v>8155</v>
      </c>
      <c r="B599" s="12" t="s">
        <v>117</v>
      </c>
      <c r="C599" s="13" t="s">
        <v>1351</v>
      </c>
      <c r="D599" s="14" t="s">
        <v>1351</v>
      </c>
      <c r="E599" s="14" t="s">
        <v>1351</v>
      </c>
      <c r="F599" s="15">
        <v>8.4239999999999995</v>
      </c>
      <c r="G599" s="14" t="e">
        <f t="shared" si="2"/>
        <v>#VALUE!</v>
      </c>
      <c r="H599" s="43" t="s">
        <v>1410</v>
      </c>
      <c r="I599" s="31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.75" customHeight="1" x14ac:dyDescent="0.25">
      <c r="A600" s="34">
        <v>8156</v>
      </c>
      <c r="B600" s="12" t="s">
        <v>240</v>
      </c>
      <c r="C600" s="13" t="s">
        <v>1351</v>
      </c>
      <c r="D600" s="14" t="s">
        <v>1351</v>
      </c>
      <c r="E600" s="14" t="s">
        <v>1351</v>
      </c>
      <c r="F600" s="15">
        <v>1</v>
      </c>
      <c r="G600" s="14" t="e">
        <f t="shared" si="2"/>
        <v>#VALUE!</v>
      </c>
      <c r="H600" s="43" t="s">
        <v>1382</v>
      </c>
      <c r="I600" s="31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.75" customHeight="1" x14ac:dyDescent="0.25">
      <c r="A601" s="34">
        <v>8156</v>
      </c>
      <c r="B601" s="12" t="s">
        <v>1018</v>
      </c>
      <c r="C601" s="13" t="s">
        <v>1351</v>
      </c>
      <c r="D601" s="14" t="s">
        <v>1351</v>
      </c>
      <c r="E601" s="14" t="s">
        <v>1351</v>
      </c>
      <c r="F601" s="15">
        <v>1</v>
      </c>
      <c r="G601" s="14" t="e">
        <f t="shared" si="2"/>
        <v>#VALUE!</v>
      </c>
      <c r="H601" s="43" t="s">
        <v>1382</v>
      </c>
      <c r="I601" s="31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.75" customHeight="1" x14ac:dyDescent="0.25">
      <c r="A602" s="41">
        <v>8157</v>
      </c>
      <c r="B602" s="12" t="s">
        <v>415</v>
      </c>
      <c r="C602" s="13" t="s">
        <v>1351</v>
      </c>
      <c r="D602" s="14" t="s">
        <v>1351</v>
      </c>
      <c r="E602" s="14" t="s">
        <v>1351</v>
      </c>
      <c r="F602" s="15">
        <v>1</v>
      </c>
      <c r="G602" s="14" t="e">
        <f t="shared" si="2"/>
        <v>#VALUE!</v>
      </c>
      <c r="H602" s="43" t="s">
        <v>1317</v>
      </c>
      <c r="I602" s="31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.75" customHeight="1" x14ac:dyDescent="0.25">
      <c r="A603" s="25">
        <v>8158</v>
      </c>
      <c r="B603" s="12" t="s">
        <v>238</v>
      </c>
      <c r="C603" s="13" t="s">
        <v>1351</v>
      </c>
      <c r="D603" s="14" t="s">
        <v>1351</v>
      </c>
      <c r="E603" s="14" t="s">
        <v>1351</v>
      </c>
      <c r="F603" s="15">
        <v>2</v>
      </c>
      <c r="G603" s="14" t="e">
        <f t="shared" si="2"/>
        <v>#VALUE!</v>
      </c>
      <c r="H603" s="43" t="s">
        <v>1317</v>
      </c>
      <c r="I603" s="31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.75" customHeight="1" x14ac:dyDescent="0.25">
      <c r="A604" s="34">
        <v>8159</v>
      </c>
      <c r="B604" s="12" t="s">
        <v>465</v>
      </c>
      <c r="C604" s="13" t="s">
        <v>1351</v>
      </c>
      <c r="D604" s="14" t="s">
        <v>1351</v>
      </c>
      <c r="E604" s="14" t="s">
        <v>1351</v>
      </c>
      <c r="F604" s="15">
        <v>2</v>
      </c>
      <c r="G604" s="14" t="e">
        <f t="shared" si="2"/>
        <v>#VALUE!</v>
      </c>
      <c r="H604" s="43" t="s">
        <v>1317</v>
      </c>
      <c r="I604" s="31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.75" customHeight="1" x14ac:dyDescent="0.25">
      <c r="A605" s="20">
        <v>8160</v>
      </c>
      <c r="B605" s="12" t="s">
        <v>465</v>
      </c>
      <c r="C605" s="13" t="s">
        <v>1351</v>
      </c>
      <c r="D605" s="14" t="s">
        <v>1351</v>
      </c>
      <c r="E605" s="14" t="s">
        <v>1351</v>
      </c>
      <c r="F605" s="15">
        <v>2</v>
      </c>
      <c r="G605" s="14" t="e">
        <f t="shared" si="2"/>
        <v>#VALUE!</v>
      </c>
      <c r="H605" s="43" t="s">
        <v>1336</v>
      </c>
      <c r="I605" s="31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.75" customHeight="1" x14ac:dyDescent="0.25">
      <c r="A606" s="32">
        <v>8161</v>
      </c>
      <c r="B606" s="12" t="s">
        <v>211</v>
      </c>
      <c r="C606" s="13" t="s">
        <v>1351</v>
      </c>
      <c r="D606" s="14" t="s">
        <v>1351</v>
      </c>
      <c r="E606" s="14" t="s">
        <v>1351</v>
      </c>
      <c r="F606" s="15">
        <v>1</v>
      </c>
      <c r="G606" s="14" t="e">
        <f t="shared" si="2"/>
        <v>#VALUE!</v>
      </c>
      <c r="H606" s="43" t="s">
        <v>1416</v>
      </c>
      <c r="I606" s="31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.75" customHeight="1" x14ac:dyDescent="0.25">
      <c r="A607" s="32">
        <v>8161</v>
      </c>
      <c r="B607" s="12" t="s">
        <v>213</v>
      </c>
      <c r="C607" s="13" t="s">
        <v>1351</v>
      </c>
      <c r="D607" s="14" t="s">
        <v>1351</v>
      </c>
      <c r="E607" s="14" t="s">
        <v>1351</v>
      </c>
      <c r="F607" s="15">
        <v>2</v>
      </c>
      <c r="G607" s="14" t="e">
        <f t="shared" si="2"/>
        <v>#VALUE!</v>
      </c>
      <c r="H607" s="43" t="s">
        <v>1416</v>
      </c>
      <c r="I607" s="31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.75" customHeight="1" x14ac:dyDescent="0.25">
      <c r="A608" s="22">
        <v>8162</v>
      </c>
      <c r="B608" s="12" t="s">
        <v>988</v>
      </c>
      <c r="C608" s="13" t="s">
        <v>1351</v>
      </c>
      <c r="D608" s="14" t="s">
        <v>1351</v>
      </c>
      <c r="E608" s="14" t="s">
        <v>1351</v>
      </c>
      <c r="F608" s="15">
        <v>1</v>
      </c>
      <c r="G608" s="14" t="e">
        <f t="shared" si="2"/>
        <v>#VALUE!</v>
      </c>
      <c r="H608" s="43" t="s">
        <v>1320</v>
      </c>
      <c r="I608" s="31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.75" customHeight="1" x14ac:dyDescent="0.25">
      <c r="A609" s="22">
        <v>8162</v>
      </c>
      <c r="B609" s="12" t="s">
        <v>189</v>
      </c>
      <c r="C609" s="13" t="s">
        <v>1351</v>
      </c>
      <c r="D609" s="14" t="s">
        <v>1351</v>
      </c>
      <c r="E609" s="14" t="s">
        <v>1351</v>
      </c>
      <c r="F609" s="15">
        <v>2</v>
      </c>
      <c r="G609" s="14" t="e">
        <f t="shared" si="2"/>
        <v>#VALUE!</v>
      </c>
      <c r="H609" s="43" t="s">
        <v>1320</v>
      </c>
      <c r="I609" s="31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.75" customHeight="1" x14ac:dyDescent="0.25">
      <c r="A610" s="36">
        <v>8164</v>
      </c>
      <c r="B610" s="12" t="s">
        <v>35</v>
      </c>
      <c r="C610" s="13" t="s">
        <v>1351</v>
      </c>
      <c r="D610" s="14" t="s">
        <v>1351</v>
      </c>
      <c r="E610" s="14" t="s">
        <v>1351</v>
      </c>
      <c r="F610" s="15">
        <v>88.9</v>
      </c>
      <c r="G610" s="14" t="e">
        <f t="shared" si="2"/>
        <v>#VALUE!</v>
      </c>
      <c r="H610" s="43" t="s">
        <v>1417</v>
      </c>
      <c r="I610" s="31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.75" customHeight="1" x14ac:dyDescent="0.25">
      <c r="A611" s="48">
        <v>8165</v>
      </c>
      <c r="B611" s="12" t="s">
        <v>535</v>
      </c>
      <c r="C611" s="13" t="s">
        <v>1351</v>
      </c>
      <c r="D611" s="14" t="s">
        <v>1351</v>
      </c>
      <c r="E611" s="14" t="s">
        <v>1351</v>
      </c>
      <c r="F611" s="15">
        <v>3</v>
      </c>
      <c r="G611" s="14" t="e">
        <f t="shared" si="2"/>
        <v>#VALUE!</v>
      </c>
      <c r="H611" s="43" t="s">
        <v>1335</v>
      </c>
      <c r="I611" s="31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.75" customHeight="1" x14ac:dyDescent="0.25">
      <c r="A612" s="17">
        <v>8167</v>
      </c>
      <c r="B612" s="12" t="s">
        <v>986</v>
      </c>
      <c r="C612" s="13" t="s">
        <v>1351</v>
      </c>
      <c r="D612" s="14" t="s">
        <v>1351</v>
      </c>
      <c r="E612" s="14" t="s">
        <v>1351</v>
      </c>
      <c r="F612" s="15">
        <v>1</v>
      </c>
      <c r="G612" s="14" t="e">
        <f t="shared" si="2"/>
        <v>#VALUE!</v>
      </c>
      <c r="H612" s="43" t="s">
        <v>1335</v>
      </c>
      <c r="I612" s="31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.75" customHeight="1" x14ac:dyDescent="0.25">
      <c r="A613" s="48">
        <v>8171</v>
      </c>
      <c r="B613" s="12" t="s">
        <v>415</v>
      </c>
      <c r="C613" s="13" t="s">
        <v>1351</v>
      </c>
      <c r="D613" s="14" t="s">
        <v>1351</v>
      </c>
      <c r="E613" s="14" t="s">
        <v>1351</v>
      </c>
      <c r="F613" s="15">
        <v>1</v>
      </c>
      <c r="G613" s="14" t="e">
        <f t="shared" si="2"/>
        <v>#VALUE!</v>
      </c>
      <c r="H613" s="43" t="s">
        <v>1321</v>
      </c>
      <c r="I613" s="31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.75" customHeight="1" x14ac:dyDescent="0.25">
      <c r="A614" s="20">
        <v>8172</v>
      </c>
      <c r="B614" s="12" t="s">
        <v>234</v>
      </c>
      <c r="C614" s="13" t="s">
        <v>1351</v>
      </c>
      <c r="D614" s="14" t="s">
        <v>1351</v>
      </c>
      <c r="E614" s="14" t="s">
        <v>1351</v>
      </c>
      <c r="F614" s="15">
        <v>1</v>
      </c>
      <c r="G614" s="14" t="e">
        <f t="shared" si="2"/>
        <v>#VALUE!</v>
      </c>
      <c r="H614" s="43" t="s">
        <v>1317</v>
      </c>
      <c r="I614" s="31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.75" customHeight="1" x14ac:dyDescent="0.25">
      <c r="A615" s="48">
        <v>8173</v>
      </c>
      <c r="B615" s="12" t="s">
        <v>1038</v>
      </c>
      <c r="C615" s="13" t="s">
        <v>1351</v>
      </c>
      <c r="D615" s="14" t="s">
        <v>1351</v>
      </c>
      <c r="E615" s="14" t="s">
        <v>1351</v>
      </c>
      <c r="F615" s="15">
        <v>5</v>
      </c>
      <c r="G615" s="14" t="e">
        <f t="shared" si="2"/>
        <v>#VALUE!</v>
      </c>
      <c r="H615" s="43" t="s">
        <v>1320</v>
      </c>
      <c r="I615" s="31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.75" customHeight="1" x14ac:dyDescent="0.25">
      <c r="A616" s="17">
        <v>8174</v>
      </c>
      <c r="B616" s="12" t="s">
        <v>988</v>
      </c>
      <c r="C616" s="13" t="s">
        <v>1351</v>
      </c>
      <c r="D616" s="14" t="s">
        <v>1351</v>
      </c>
      <c r="E616" s="14" t="s">
        <v>1351</v>
      </c>
      <c r="F616" s="15">
        <v>1</v>
      </c>
      <c r="G616" s="14" t="e">
        <f t="shared" si="2"/>
        <v>#VALUE!</v>
      </c>
      <c r="H616" s="43" t="s">
        <v>1418</v>
      </c>
      <c r="I616" s="31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.75" customHeight="1" x14ac:dyDescent="0.25">
      <c r="A617" s="32">
        <v>8175</v>
      </c>
      <c r="B617" s="12" t="s">
        <v>240</v>
      </c>
      <c r="C617" s="13" t="s">
        <v>1351</v>
      </c>
      <c r="D617" s="14" t="s">
        <v>1351</v>
      </c>
      <c r="E617" s="14" t="s">
        <v>1351</v>
      </c>
      <c r="F617" s="15">
        <v>1</v>
      </c>
      <c r="G617" s="14" t="e">
        <f t="shared" si="2"/>
        <v>#VALUE!</v>
      </c>
      <c r="H617" s="43" t="s">
        <v>1320</v>
      </c>
      <c r="I617" s="31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.75" customHeight="1" x14ac:dyDescent="0.25">
      <c r="A618" s="41">
        <v>8176</v>
      </c>
      <c r="B618" s="12" t="s">
        <v>535</v>
      </c>
      <c r="C618" s="13" t="s">
        <v>1351</v>
      </c>
      <c r="D618" s="14" t="s">
        <v>1351</v>
      </c>
      <c r="E618" s="14" t="s">
        <v>1351</v>
      </c>
      <c r="F618" s="15">
        <v>2</v>
      </c>
      <c r="G618" s="14" t="e">
        <f t="shared" si="2"/>
        <v>#VALUE!</v>
      </c>
      <c r="H618" s="43" t="s">
        <v>1320</v>
      </c>
      <c r="I618" s="31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.75" customHeight="1" x14ac:dyDescent="0.25">
      <c r="A619" s="48">
        <v>8177</v>
      </c>
      <c r="B619" s="12" t="s">
        <v>481</v>
      </c>
      <c r="C619" s="13" t="s">
        <v>1351</v>
      </c>
      <c r="D619" s="14" t="s">
        <v>1351</v>
      </c>
      <c r="E619" s="14" t="s">
        <v>1351</v>
      </c>
      <c r="F619" s="15">
        <v>1</v>
      </c>
      <c r="G619" s="14" t="e">
        <f t="shared" si="2"/>
        <v>#VALUE!</v>
      </c>
      <c r="H619" s="43" t="s">
        <v>1320</v>
      </c>
      <c r="I619" s="31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.75" customHeight="1" x14ac:dyDescent="0.25">
      <c r="A620" s="48">
        <v>8177</v>
      </c>
      <c r="B620" s="12" t="s">
        <v>499</v>
      </c>
      <c r="C620" s="13" t="s">
        <v>1351</v>
      </c>
      <c r="D620" s="14" t="s">
        <v>1351</v>
      </c>
      <c r="E620" s="14" t="s">
        <v>1351</v>
      </c>
      <c r="F620" s="15">
        <v>1</v>
      </c>
      <c r="G620" s="14" t="e">
        <f t="shared" si="2"/>
        <v>#VALUE!</v>
      </c>
      <c r="H620" s="43" t="s">
        <v>1320</v>
      </c>
      <c r="I620" s="31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.75" customHeight="1" x14ac:dyDescent="0.25">
      <c r="A621" s="37">
        <v>8179</v>
      </c>
      <c r="B621" s="12" t="s">
        <v>1048</v>
      </c>
      <c r="C621" s="13" t="s">
        <v>1351</v>
      </c>
      <c r="D621" s="14" t="s">
        <v>1351</v>
      </c>
      <c r="E621" s="14" t="s">
        <v>1351</v>
      </c>
      <c r="F621" s="15">
        <v>1</v>
      </c>
      <c r="G621" s="14" t="e">
        <f t="shared" si="2"/>
        <v>#VALUE!</v>
      </c>
      <c r="H621" s="43" t="s">
        <v>1340</v>
      </c>
      <c r="I621" s="31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.75" customHeight="1" x14ac:dyDescent="0.25">
      <c r="A622" s="41">
        <v>8183</v>
      </c>
      <c r="B622" s="12" t="s">
        <v>481</v>
      </c>
      <c r="C622" s="13" t="s">
        <v>1351</v>
      </c>
      <c r="D622" s="14" t="s">
        <v>1351</v>
      </c>
      <c r="E622" s="14" t="s">
        <v>1351</v>
      </c>
      <c r="F622" s="15">
        <v>1</v>
      </c>
      <c r="G622" s="14" t="e">
        <f t="shared" si="2"/>
        <v>#VALUE!</v>
      </c>
      <c r="H622" s="43" t="s">
        <v>1335</v>
      </c>
      <c r="I622" s="31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.75" customHeight="1" x14ac:dyDescent="0.25">
      <c r="A623" s="41">
        <v>8183</v>
      </c>
      <c r="B623" s="12" t="s">
        <v>499</v>
      </c>
      <c r="C623" s="13" t="s">
        <v>1351</v>
      </c>
      <c r="D623" s="14" t="s">
        <v>1351</v>
      </c>
      <c r="E623" s="14" t="s">
        <v>1351</v>
      </c>
      <c r="F623" s="15">
        <v>1</v>
      </c>
      <c r="G623" s="14" t="e">
        <f t="shared" si="2"/>
        <v>#VALUE!</v>
      </c>
      <c r="H623" s="43" t="s">
        <v>1335</v>
      </c>
      <c r="I623" s="31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.75" customHeight="1" x14ac:dyDescent="0.25">
      <c r="A624" s="28">
        <v>8184</v>
      </c>
      <c r="B624" s="12" t="s">
        <v>698</v>
      </c>
      <c r="C624" s="13" t="s">
        <v>1351</v>
      </c>
      <c r="D624" s="14" t="s">
        <v>1351</v>
      </c>
      <c r="E624" s="14" t="s">
        <v>1351</v>
      </c>
      <c r="F624" s="15">
        <v>2</v>
      </c>
      <c r="G624" s="14" t="e">
        <f t="shared" si="2"/>
        <v>#VALUE!</v>
      </c>
      <c r="H624" s="43" t="s">
        <v>1330</v>
      </c>
      <c r="I624" s="31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.75" customHeight="1" x14ac:dyDescent="0.25">
      <c r="A625" s="28">
        <v>8184</v>
      </c>
      <c r="B625" s="12" t="s">
        <v>737</v>
      </c>
      <c r="C625" s="13" t="s">
        <v>1351</v>
      </c>
      <c r="D625" s="14" t="s">
        <v>1351</v>
      </c>
      <c r="E625" s="14" t="s">
        <v>1351</v>
      </c>
      <c r="F625" s="15">
        <v>3</v>
      </c>
      <c r="G625" s="14" t="e">
        <f t="shared" si="2"/>
        <v>#VALUE!</v>
      </c>
      <c r="H625" s="43" t="s">
        <v>1330</v>
      </c>
      <c r="I625" s="31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.75" customHeight="1" x14ac:dyDescent="0.25">
      <c r="A626" s="28">
        <v>8184</v>
      </c>
      <c r="B626" s="12" t="s">
        <v>673</v>
      </c>
      <c r="C626" s="13" t="s">
        <v>1351</v>
      </c>
      <c r="D626" s="14" t="s">
        <v>1351</v>
      </c>
      <c r="E626" s="14" t="s">
        <v>1351</v>
      </c>
      <c r="F626" s="15">
        <v>2</v>
      </c>
      <c r="G626" s="14" t="e">
        <f t="shared" si="2"/>
        <v>#VALUE!</v>
      </c>
      <c r="H626" s="43" t="s">
        <v>1330</v>
      </c>
      <c r="I626" s="31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.75" customHeight="1" x14ac:dyDescent="0.25">
      <c r="A627" s="19">
        <v>8185</v>
      </c>
      <c r="B627" s="12" t="s">
        <v>465</v>
      </c>
      <c r="C627" s="13" t="s">
        <v>1351</v>
      </c>
      <c r="D627" s="14" t="s">
        <v>1351</v>
      </c>
      <c r="E627" s="14" t="s">
        <v>1351</v>
      </c>
      <c r="F627" s="15">
        <v>1</v>
      </c>
      <c r="G627" s="14" t="e">
        <f t="shared" si="2"/>
        <v>#VALUE!</v>
      </c>
      <c r="H627" s="43" t="s">
        <v>1319</v>
      </c>
      <c r="I627" s="31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.75" customHeight="1" x14ac:dyDescent="0.25">
      <c r="A628" s="23">
        <v>8187</v>
      </c>
      <c r="B628" s="12" t="s">
        <v>1006</v>
      </c>
      <c r="C628" s="13" t="s">
        <v>1351</v>
      </c>
      <c r="D628" s="14" t="s">
        <v>1351</v>
      </c>
      <c r="E628" s="14" t="s">
        <v>1351</v>
      </c>
      <c r="F628" s="15">
        <v>4</v>
      </c>
      <c r="G628" s="14" t="e">
        <f t="shared" si="2"/>
        <v>#VALUE!</v>
      </c>
      <c r="H628" s="43" t="s">
        <v>1366</v>
      </c>
      <c r="I628" s="31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.75" customHeight="1" x14ac:dyDescent="0.25">
      <c r="A629" s="23">
        <v>8187</v>
      </c>
      <c r="B629" s="12" t="s">
        <v>1134</v>
      </c>
      <c r="C629" s="13" t="s">
        <v>1351</v>
      </c>
      <c r="D629" s="14" t="s">
        <v>1351</v>
      </c>
      <c r="E629" s="14" t="s">
        <v>1351</v>
      </c>
      <c r="F629" s="15">
        <v>1</v>
      </c>
      <c r="G629" s="14" t="e">
        <f t="shared" si="2"/>
        <v>#VALUE!</v>
      </c>
      <c r="H629" s="43" t="s">
        <v>1366</v>
      </c>
      <c r="I629" s="31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.75" customHeight="1" x14ac:dyDescent="0.25">
      <c r="A630" s="29">
        <v>8188</v>
      </c>
      <c r="B630" s="12" t="s">
        <v>1022</v>
      </c>
      <c r="C630" s="13" t="s">
        <v>1351</v>
      </c>
      <c r="D630" s="14" t="s">
        <v>1351</v>
      </c>
      <c r="E630" s="14" t="s">
        <v>1351</v>
      </c>
      <c r="F630" s="15">
        <v>1</v>
      </c>
      <c r="G630" s="14" t="e">
        <f t="shared" si="2"/>
        <v>#VALUE!</v>
      </c>
      <c r="H630" s="43" t="s">
        <v>1419</v>
      </c>
      <c r="I630" s="31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.75" customHeight="1" x14ac:dyDescent="0.25">
      <c r="A631" s="37">
        <v>8189</v>
      </c>
      <c r="B631" s="12" t="s">
        <v>465</v>
      </c>
      <c r="C631" s="13" t="s">
        <v>1351</v>
      </c>
      <c r="D631" s="14" t="s">
        <v>1351</v>
      </c>
      <c r="E631" s="14" t="s">
        <v>1351</v>
      </c>
      <c r="F631" s="15">
        <v>1</v>
      </c>
      <c r="G631" s="14" t="e">
        <f t="shared" si="2"/>
        <v>#VALUE!</v>
      </c>
      <c r="H631" s="43" t="s">
        <v>1323</v>
      </c>
      <c r="I631" s="31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.75" customHeight="1" x14ac:dyDescent="0.25">
      <c r="A632" s="34">
        <v>8190</v>
      </c>
      <c r="B632" s="12" t="s">
        <v>1022</v>
      </c>
      <c r="C632" s="13" t="s">
        <v>1351</v>
      </c>
      <c r="D632" s="14" t="s">
        <v>1351</v>
      </c>
      <c r="E632" s="14" t="s">
        <v>1351</v>
      </c>
      <c r="F632" s="15">
        <v>1</v>
      </c>
      <c r="G632" s="14" t="e">
        <f t="shared" si="2"/>
        <v>#VALUE!</v>
      </c>
      <c r="H632" s="43" t="s">
        <v>1336</v>
      </c>
      <c r="I632" s="31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.75" customHeight="1" x14ac:dyDescent="0.25">
      <c r="A633" s="19">
        <v>8191</v>
      </c>
      <c r="B633" s="12" t="s">
        <v>1006</v>
      </c>
      <c r="C633" s="13" t="s">
        <v>1351</v>
      </c>
      <c r="D633" s="14" t="s">
        <v>1351</v>
      </c>
      <c r="E633" s="14" t="s">
        <v>1351</v>
      </c>
      <c r="F633" s="15">
        <v>4</v>
      </c>
      <c r="G633" s="14" t="e">
        <f t="shared" si="2"/>
        <v>#VALUE!</v>
      </c>
      <c r="H633" s="43" t="s">
        <v>1336</v>
      </c>
      <c r="I633" s="31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.75" customHeight="1" x14ac:dyDescent="0.25">
      <c r="A634" s="28">
        <v>8192</v>
      </c>
      <c r="B634" s="12" t="s">
        <v>51</v>
      </c>
      <c r="C634" s="13" t="s">
        <v>1351</v>
      </c>
      <c r="D634" s="14" t="s">
        <v>1351</v>
      </c>
      <c r="E634" s="14" t="s">
        <v>1351</v>
      </c>
      <c r="F634" s="15">
        <v>2</v>
      </c>
      <c r="G634" s="14" t="e">
        <f t="shared" si="2"/>
        <v>#VALUE!</v>
      </c>
      <c r="H634" s="43" t="s">
        <v>1420</v>
      </c>
      <c r="I634" s="31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.75" customHeight="1" x14ac:dyDescent="0.25">
      <c r="A635" s="28">
        <v>8192</v>
      </c>
      <c r="B635" s="12" t="s">
        <v>133</v>
      </c>
      <c r="C635" s="13" t="s">
        <v>1351</v>
      </c>
      <c r="D635" s="14" t="s">
        <v>1351</v>
      </c>
      <c r="E635" s="14" t="s">
        <v>1351</v>
      </c>
      <c r="F635" s="15">
        <v>22.248999999999999</v>
      </c>
      <c r="G635" s="14" t="e">
        <f t="shared" si="2"/>
        <v>#VALUE!</v>
      </c>
      <c r="H635" s="43" t="s">
        <v>1420</v>
      </c>
      <c r="I635" s="31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.75" customHeight="1" x14ac:dyDescent="0.25">
      <c r="A636" s="28">
        <v>8192</v>
      </c>
      <c r="B636" s="12" t="s">
        <v>101</v>
      </c>
      <c r="C636" s="13" t="s">
        <v>1351</v>
      </c>
      <c r="D636" s="14" t="s">
        <v>1351</v>
      </c>
      <c r="E636" s="14" t="s">
        <v>1351</v>
      </c>
      <c r="F636" s="15">
        <v>44.545900000000003</v>
      </c>
      <c r="G636" s="14" t="e">
        <f t="shared" si="2"/>
        <v>#VALUE!</v>
      </c>
      <c r="H636" s="43" t="s">
        <v>1420</v>
      </c>
      <c r="I636" s="31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.75" customHeight="1" x14ac:dyDescent="0.25">
      <c r="A637" s="28">
        <v>8192</v>
      </c>
      <c r="B637" s="12" t="s">
        <v>149</v>
      </c>
      <c r="C637" s="13" t="s">
        <v>1351</v>
      </c>
      <c r="D637" s="14" t="s">
        <v>1351</v>
      </c>
      <c r="E637" s="14" t="s">
        <v>1351</v>
      </c>
      <c r="F637" s="15">
        <v>1.7856000000000001</v>
      </c>
      <c r="G637" s="14" t="e">
        <f t="shared" si="2"/>
        <v>#VALUE!</v>
      </c>
      <c r="H637" s="43" t="s">
        <v>1420</v>
      </c>
      <c r="I637" s="31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.75" customHeight="1" x14ac:dyDescent="0.25">
      <c r="A638" s="28">
        <v>8192</v>
      </c>
      <c r="B638" s="12" t="s">
        <v>111</v>
      </c>
      <c r="C638" s="13" t="s">
        <v>1351</v>
      </c>
      <c r="D638" s="14" t="s">
        <v>1351</v>
      </c>
      <c r="E638" s="14" t="s">
        <v>1351</v>
      </c>
      <c r="F638" s="15">
        <v>1.7856000000000001</v>
      </c>
      <c r="G638" s="14" t="e">
        <f t="shared" si="2"/>
        <v>#VALUE!</v>
      </c>
      <c r="H638" s="43" t="s">
        <v>1420</v>
      </c>
      <c r="I638" s="31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.75" customHeight="1" x14ac:dyDescent="0.25">
      <c r="A639" s="28">
        <v>8192</v>
      </c>
      <c r="B639" s="12" t="s">
        <v>13</v>
      </c>
      <c r="C639" s="13" t="s">
        <v>1351</v>
      </c>
      <c r="D639" s="14" t="s">
        <v>1351</v>
      </c>
      <c r="E639" s="14" t="s">
        <v>1351</v>
      </c>
      <c r="F639" s="15">
        <v>3.508</v>
      </c>
      <c r="G639" s="14" t="e">
        <f t="shared" si="2"/>
        <v>#VALUE!</v>
      </c>
      <c r="H639" s="43" t="s">
        <v>1420</v>
      </c>
      <c r="I639" s="31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.75" customHeight="1" x14ac:dyDescent="0.25">
      <c r="A640" s="28">
        <v>8192</v>
      </c>
      <c r="B640" s="12" t="s">
        <v>1402</v>
      </c>
      <c r="C640" s="13" t="s">
        <v>1351</v>
      </c>
      <c r="D640" s="14" t="s">
        <v>1351</v>
      </c>
      <c r="E640" s="14" t="s">
        <v>1351</v>
      </c>
      <c r="F640" s="15">
        <v>0.86799999999999999</v>
      </c>
      <c r="G640" s="14" t="e">
        <f t="shared" si="2"/>
        <v>#VALUE!</v>
      </c>
      <c r="H640" s="43" t="s">
        <v>1420</v>
      </c>
      <c r="I640" s="31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.75" customHeight="1" x14ac:dyDescent="0.25">
      <c r="A641" s="28">
        <v>8192</v>
      </c>
      <c r="B641" s="12" t="s">
        <v>153</v>
      </c>
      <c r="C641" s="13" t="s">
        <v>1351</v>
      </c>
      <c r="D641" s="14" t="s">
        <v>1351</v>
      </c>
      <c r="E641" s="14" t="s">
        <v>1351</v>
      </c>
      <c r="F641" s="15">
        <v>2.64</v>
      </c>
      <c r="G641" s="14" t="e">
        <f t="shared" si="2"/>
        <v>#VALUE!</v>
      </c>
      <c r="H641" s="43" t="s">
        <v>1420</v>
      </c>
      <c r="I641" s="31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.75" customHeight="1" x14ac:dyDescent="0.25">
      <c r="A642" s="28">
        <v>8192</v>
      </c>
      <c r="B642" s="12" t="s">
        <v>151</v>
      </c>
      <c r="C642" s="13" t="s">
        <v>1351</v>
      </c>
      <c r="D642" s="14" t="s">
        <v>1351</v>
      </c>
      <c r="E642" s="14" t="s">
        <v>1351</v>
      </c>
      <c r="F642" s="15">
        <v>0.86799999999999999</v>
      </c>
      <c r="G642" s="14" t="e">
        <f t="shared" si="2"/>
        <v>#VALUE!</v>
      </c>
      <c r="H642" s="43" t="s">
        <v>1420</v>
      </c>
      <c r="I642" s="31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.75" customHeight="1" x14ac:dyDescent="0.25">
      <c r="A643" s="28">
        <v>8192</v>
      </c>
      <c r="B643" s="12" t="s">
        <v>439</v>
      </c>
      <c r="C643" s="13" t="s">
        <v>1351</v>
      </c>
      <c r="D643" s="14" t="s">
        <v>1351</v>
      </c>
      <c r="E643" s="14" t="s">
        <v>1351</v>
      </c>
      <c r="F643" s="15">
        <v>1</v>
      </c>
      <c r="G643" s="14" t="e">
        <f t="shared" si="2"/>
        <v>#VALUE!</v>
      </c>
      <c r="H643" s="43" t="s">
        <v>1420</v>
      </c>
      <c r="I643" s="31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.75" customHeight="1" x14ac:dyDescent="0.25">
      <c r="A644" s="28">
        <v>8192</v>
      </c>
      <c r="B644" s="12" t="s">
        <v>123</v>
      </c>
      <c r="C644" s="13" t="s">
        <v>1351</v>
      </c>
      <c r="D644" s="14" t="s">
        <v>1351</v>
      </c>
      <c r="E644" s="14" t="s">
        <v>1351</v>
      </c>
      <c r="F644" s="15">
        <v>2</v>
      </c>
      <c r="G644" s="14" t="e">
        <f t="shared" si="2"/>
        <v>#VALUE!</v>
      </c>
      <c r="H644" s="43" t="s">
        <v>1420</v>
      </c>
      <c r="I644" s="31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.75" customHeight="1" x14ac:dyDescent="0.25">
      <c r="A645" s="28">
        <v>8192</v>
      </c>
      <c r="B645" s="12" t="s">
        <v>121</v>
      </c>
      <c r="C645" s="13" t="s">
        <v>1351</v>
      </c>
      <c r="D645" s="14" t="s">
        <v>1351</v>
      </c>
      <c r="E645" s="14" t="s">
        <v>1351</v>
      </c>
      <c r="F645" s="15">
        <v>2</v>
      </c>
      <c r="G645" s="14" t="e">
        <f t="shared" si="2"/>
        <v>#VALUE!</v>
      </c>
      <c r="H645" s="43" t="s">
        <v>1420</v>
      </c>
      <c r="I645" s="31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.75" customHeight="1" x14ac:dyDescent="0.25">
      <c r="A646" s="28">
        <v>8192</v>
      </c>
      <c r="B646" s="12" t="s">
        <v>211</v>
      </c>
      <c r="C646" s="13" t="s">
        <v>1351</v>
      </c>
      <c r="D646" s="14" t="s">
        <v>1351</v>
      </c>
      <c r="E646" s="14" t="s">
        <v>1351</v>
      </c>
      <c r="F646" s="15">
        <v>3</v>
      </c>
      <c r="G646" s="14" t="e">
        <f t="shared" si="2"/>
        <v>#VALUE!</v>
      </c>
      <c r="H646" s="43" t="s">
        <v>1420</v>
      </c>
      <c r="I646" s="31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.75" customHeight="1" x14ac:dyDescent="0.25">
      <c r="A647" s="28">
        <v>8192</v>
      </c>
      <c r="B647" s="12" t="s">
        <v>240</v>
      </c>
      <c r="C647" s="13" t="s">
        <v>1351</v>
      </c>
      <c r="D647" s="14" t="s">
        <v>1351</v>
      </c>
      <c r="E647" s="14" t="s">
        <v>1351</v>
      </c>
      <c r="F647" s="15">
        <v>6</v>
      </c>
      <c r="G647" s="14" t="e">
        <f t="shared" si="2"/>
        <v>#VALUE!</v>
      </c>
      <c r="H647" s="43" t="s">
        <v>1420</v>
      </c>
      <c r="I647" s="31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.75" customHeight="1" x14ac:dyDescent="0.25">
      <c r="A648" s="28">
        <v>8192</v>
      </c>
      <c r="B648" s="12" t="s">
        <v>238</v>
      </c>
      <c r="C648" s="13" t="s">
        <v>1351</v>
      </c>
      <c r="D648" s="14" t="s">
        <v>1351</v>
      </c>
      <c r="E648" s="14" t="s">
        <v>1351</v>
      </c>
      <c r="F648" s="15">
        <v>6</v>
      </c>
      <c r="G648" s="14" t="e">
        <f t="shared" si="2"/>
        <v>#VALUE!</v>
      </c>
      <c r="H648" s="43" t="s">
        <v>1420</v>
      </c>
      <c r="I648" s="31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.75" customHeight="1" x14ac:dyDescent="0.25">
      <c r="A649" s="28">
        <v>8192</v>
      </c>
      <c r="B649" s="12" t="s">
        <v>117</v>
      </c>
      <c r="C649" s="13" t="s">
        <v>1351</v>
      </c>
      <c r="D649" s="14" t="s">
        <v>1351</v>
      </c>
      <c r="E649" s="14" t="s">
        <v>1351</v>
      </c>
      <c r="F649" s="15">
        <v>0.49</v>
      </c>
      <c r="G649" s="14" t="e">
        <f t="shared" si="2"/>
        <v>#VALUE!</v>
      </c>
      <c r="H649" s="43" t="s">
        <v>1420</v>
      </c>
      <c r="I649" s="31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.75" customHeight="1" x14ac:dyDescent="0.25">
      <c r="A650" s="28">
        <v>8192</v>
      </c>
      <c r="B650" s="12" t="s">
        <v>1018</v>
      </c>
      <c r="C650" s="13" t="s">
        <v>1351</v>
      </c>
      <c r="D650" s="14" t="s">
        <v>1351</v>
      </c>
      <c r="E650" s="14" t="s">
        <v>1351</v>
      </c>
      <c r="F650" s="15">
        <v>1</v>
      </c>
      <c r="G650" s="14" t="e">
        <f t="shared" si="2"/>
        <v>#VALUE!</v>
      </c>
      <c r="H650" s="43" t="s">
        <v>1420</v>
      </c>
      <c r="I650" s="31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.75" customHeight="1" x14ac:dyDescent="0.25">
      <c r="A651" s="28">
        <v>8192</v>
      </c>
      <c r="B651" s="12" t="s">
        <v>1403</v>
      </c>
      <c r="C651" s="13" t="s">
        <v>1351</v>
      </c>
      <c r="D651" s="14" t="s">
        <v>1351</v>
      </c>
      <c r="E651" s="14" t="s">
        <v>1351</v>
      </c>
      <c r="F651" s="15">
        <v>2</v>
      </c>
      <c r="G651" s="14" t="e">
        <f t="shared" si="2"/>
        <v>#VALUE!</v>
      </c>
      <c r="H651" s="43" t="s">
        <v>1420</v>
      </c>
      <c r="I651" s="31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.75" customHeight="1" x14ac:dyDescent="0.25">
      <c r="A652" s="28">
        <v>8192</v>
      </c>
      <c r="B652" s="12" t="s">
        <v>1000</v>
      </c>
      <c r="C652" s="13" t="s">
        <v>1351</v>
      </c>
      <c r="D652" s="14" t="s">
        <v>1351</v>
      </c>
      <c r="E652" s="14" t="s">
        <v>1351</v>
      </c>
      <c r="F652" s="15">
        <v>2</v>
      </c>
      <c r="G652" s="14" t="e">
        <f t="shared" si="2"/>
        <v>#VALUE!</v>
      </c>
      <c r="H652" s="43" t="s">
        <v>1420</v>
      </c>
      <c r="I652" s="31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.75" customHeight="1" x14ac:dyDescent="0.25">
      <c r="A653" s="28">
        <v>8192</v>
      </c>
      <c r="B653" s="12" t="s">
        <v>1042</v>
      </c>
      <c r="C653" s="13" t="s">
        <v>1351</v>
      </c>
      <c r="D653" s="14" t="s">
        <v>1351</v>
      </c>
      <c r="E653" s="14" t="s">
        <v>1351</v>
      </c>
      <c r="F653" s="15">
        <v>1</v>
      </c>
      <c r="G653" s="14" t="e">
        <f t="shared" si="2"/>
        <v>#VALUE!</v>
      </c>
      <c r="H653" s="43" t="s">
        <v>1420</v>
      </c>
      <c r="I653" s="31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.75" customHeight="1" x14ac:dyDescent="0.25">
      <c r="A654" s="28">
        <v>8192</v>
      </c>
      <c r="B654" s="12" t="s">
        <v>1038</v>
      </c>
      <c r="C654" s="13" t="s">
        <v>1351</v>
      </c>
      <c r="D654" s="14" t="s">
        <v>1351</v>
      </c>
      <c r="E654" s="14" t="s">
        <v>1351</v>
      </c>
      <c r="F654" s="15">
        <v>10</v>
      </c>
      <c r="G654" s="14" t="e">
        <f t="shared" si="2"/>
        <v>#VALUE!</v>
      </c>
      <c r="H654" s="43" t="s">
        <v>1420</v>
      </c>
      <c r="I654" s="31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.75" customHeight="1" x14ac:dyDescent="0.25">
      <c r="A655" s="28">
        <v>8192</v>
      </c>
      <c r="B655" s="12" t="s">
        <v>1046</v>
      </c>
      <c r="C655" s="13" t="s">
        <v>1351</v>
      </c>
      <c r="D655" s="14" t="s">
        <v>1351</v>
      </c>
      <c r="E655" s="14" t="s">
        <v>1351</v>
      </c>
      <c r="F655" s="15">
        <v>1</v>
      </c>
      <c r="G655" s="14" t="e">
        <f t="shared" si="2"/>
        <v>#VALUE!</v>
      </c>
      <c r="H655" s="43" t="s">
        <v>1420</v>
      </c>
      <c r="I655" s="31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.75" customHeight="1" x14ac:dyDescent="0.25">
      <c r="A656" s="28">
        <v>8192</v>
      </c>
      <c r="B656" s="12" t="s">
        <v>1012</v>
      </c>
      <c r="C656" s="13" t="s">
        <v>1351</v>
      </c>
      <c r="D656" s="14" t="s">
        <v>1351</v>
      </c>
      <c r="E656" s="14" t="s">
        <v>1351</v>
      </c>
      <c r="F656" s="15">
        <v>1</v>
      </c>
      <c r="G656" s="14" t="e">
        <f t="shared" si="2"/>
        <v>#VALUE!</v>
      </c>
      <c r="H656" s="43" t="s">
        <v>1420</v>
      </c>
      <c r="I656" s="31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.75" customHeight="1" x14ac:dyDescent="0.25">
      <c r="A657" s="17">
        <v>8193</v>
      </c>
      <c r="B657" s="12" t="s">
        <v>481</v>
      </c>
      <c r="C657" s="13" t="s">
        <v>1351</v>
      </c>
      <c r="D657" s="14" t="s">
        <v>1351</v>
      </c>
      <c r="E657" s="14" t="s">
        <v>1351</v>
      </c>
      <c r="F657" s="15">
        <v>1</v>
      </c>
      <c r="G657" s="14" t="e">
        <f t="shared" si="2"/>
        <v>#VALUE!</v>
      </c>
      <c r="H657" s="43" t="s">
        <v>1421</v>
      </c>
      <c r="I657" s="31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.75" customHeight="1" x14ac:dyDescent="0.25">
      <c r="A658" s="17">
        <v>8193</v>
      </c>
      <c r="B658" s="12" t="s">
        <v>1422</v>
      </c>
      <c r="C658" s="13" t="s">
        <v>1351</v>
      </c>
      <c r="D658" s="14" t="s">
        <v>1351</v>
      </c>
      <c r="E658" s="14" t="s">
        <v>1351</v>
      </c>
      <c r="F658" s="15">
        <v>120</v>
      </c>
      <c r="G658" s="14" t="e">
        <f t="shared" si="2"/>
        <v>#VALUE!</v>
      </c>
      <c r="H658" s="43" t="s">
        <v>1421</v>
      </c>
      <c r="I658" s="31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.75" customHeight="1" x14ac:dyDescent="0.25">
      <c r="A659" s="19">
        <v>8194</v>
      </c>
      <c r="B659" s="12" t="s">
        <v>67</v>
      </c>
      <c r="C659" s="13" t="s">
        <v>1351</v>
      </c>
      <c r="D659" s="14" t="s">
        <v>1351</v>
      </c>
      <c r="E659" s="14" t="s">
        <v>1351</v>
      </c>
      <c r="F659" s="15">
        <v>0.76</v>
      </c>
      <c r="G659" s="14" t="e">
        <f t="shared" si="2"/>
        <v>#VALUE!</v>
      </c>
      <c r="H659" s="43" t="s">
        <v>1423</v>
      </c>
      <c r="I659" s="31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.75" customHeight="1" x14ac:dyDescent="0.25">
      <c r="A660" s="19">
        <v>8194</v>
      </c>
      <c r="B660" s="12" t="s">
        <v>101</v>
      </c>
      <c r="C660" s="13" t="s">
        <v>1351</v>
      </c>
      <c r="D660" s="14" t="s">
        <v>1351</v>
      </c>
      <c r="E660" s="14" t="s">
        <v>1351</v>
      </c>
      <c r="F660" s="15">
        <v>8.32</v>
      </c>
      <c r="G660" s="14" t="e">
        <f t="shared" si="2"/>
        <v>#VALUE!</v>
      </c>
      <c r="H660" s="43" t="s">
        <v>1423</v>
      </c>
      <c r="I660" s="31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.75" customHeight="1" x14ac:dyDescent="0.25">
      <c r="A661" s="34">
        <v>8195</v>
      </c>
      <c r="B661" s="12" t="s">
        <v>228</v>
      </c>
      <c r="C661" s="13" t="s">
        <v>1351</v>
      </c>
      <c r="D661" s="14" t="s">
        <v>1351</v>
      </c>
      <c r="E661" s="14" t="s">
        <v>1351</v>
      </c>
      <c r="F661" s="15">
        <v>15</v>
      </c>
      <c r="G661" s="14" t="e">
        <f t="shared" si="2"/>
        <v>#VALUE!</v>
      </c>
      <c r="H661" s="43" t="s">
        <v>1342</v>
      </c>
      <c r="I661" s="31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.75" customHeight="1" x14ac:dyDescent="0.25">
      <c r="A662" s="49">
        <v>8196</v>
      </c>
      <c r="B662" s="12" t="s">
        <v>882</v>
      </c>
      <c r="C662" s="13" t="s">
        <v>1351</v>
      </c>
      <c r="D662" s="14" t="s">
        <v>1351</v>
      </c>
      <c r="E662" s="14" t="s">
        <v>1351</v>
      </c>
      <c r="F662" s="15">
        <v>1</v>
      </c>
      <c r="G662" s="14" t="e">
        <f t="shared" si="2"/>
        <v>#VALUE!</v>
      </c>
      <c r="H662" s="43" t="s">
        <v>1349</v>
      </c>
      <c r="I662" s="31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.75" customHeight="1" x14ac:dyDescent="0.25">
      <c r="A663" s="48">
        <v>8197</v>
      </c>
      <c r="B663" s="12" t="s">
        <v>1022</v>
      </c>
      <c r="C663" s="13" t="s">
        <v>1351</v>
      </c>
      <c r="D663" s="14" t="s">
        <v>1351</v>
      </c>
      <c r="E663" s="14" t="s">
        <v>1351</v>
      </c>
      <c r="F663" s="15">
        <v>1</v>
      </c>
      <c r="G663" s="14" t="e">
        <f t="shared" si="2"/>
        <v>#VALUE!</v>
      </c>
      <c r="H663" s="43" t="s">
        <v>1323</v>
      </c>
      <c r="I663" s="31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.75" customHeight="1" x14ac:dyDescent="0.25">
      <c r="A664" s="17">
        <v>8198</v>
      </c>
      <c r="B664" s="12" t="s">
        <v>984</v>
      </c>
      <c r="C664" s="13" t="s">
        <v>1351</v>
      </c>
      <c r="D664" s="14" t="s">
        <v>1351</v>
      </c>
      <c r="E664" s="14" t="s">
        <v>1351</v>
      </c>
      <c r="F664" s="15">
        <v>1</v>
      </c>
      <c r="G664" s="14" t="e">
        <f t="shared" si="2"/>
        <v>#VALUE!</v>
      </c>
      <c r="H664" s="43" t="s">
        <v>1323</v>
      </c>
      <c r="I664" s="31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.75" customHeight="1" x14ac:dyDescent="0.25">
      <c r="A665" s="41">
        <v>8199</v>
      </c>
      <c r="B665" s="12" t="s">
        <v>1000</v>
      </c>
      <c r="C665" s="13" t="s">
        <v>1351</v>
      </c>
      <c r="D665" s="14" t="s">
        <v>1351</v>
      </c>
      <c r="E665" s="14" t="s">
        <v>1351</v>
      </c>
      <c r="F665" s="15">
        <v>1</v>
      </c>
      <c r="G665" s="14" t="e">
        <f t="shared" si="2"/>
        <v>#VALUE!</v>
      </c>
      <c r="H665" s="43" t="s">
        <v>1336</v>
      </c>
      <c r="I665" s="31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.75" customHeight="1" x14ac:dyDescent="0.25">
      <c r="A666" s="39">
        <v>8200</v>
      </c>
      <c r="B666" s="12" t="s">
        <v>1000</v>
      </c>
      <c r="C666" s="13" t="s">
        <v>1351</v>
      </c>
      <c r="D666" s="14" t="s">
        <v>1351</v>
      </c>
      <c r="E666" s="14" t="s">
        <v>1351</v>
      </c>
      <c r="F666" s="15">
        <v>1</v>
      </c>
      <c r="G666" s="14" t="e">
        <f t="shared" si="2"/>
        <v>#VALUE!</v>
      </c>
      <c r="H666" s="43" t="s">
        <v>1330</v>
      </c>
      <c r="I666" s="31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.75" customHeight="1" x14ac:dyDescent="0.25">
      <c r="A667" s="39">
        <v>8200</v>
      </c>
      <c r="B667" s="12" t="s">
        <v>1134</v>
      </c>
      <c r="C667" s="13" t="s">
        <v>1351</v>
      </c>
      <c r="D667" s="14" t="s">
        <v>1351</v>
      </c>
      <c r="E667" s="14" t="s">
        <v>1351</v>
      </c>
      <c r="F667" s="15">
        <v>1</v>
      </c>
      <c r="G667" s="14" t="e">
        <f t="shared" si="2"/>
        <v>#VALUE!</v>
      </c>
      <c r="H667" s="43" t="s">
        <v>1330</v>
      </c>
      <c r="I667" s="31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.75" customHeight="1" x14ac:dyDescent="0.25">
      <c r="A668" s="37">
        <v>8202</v>
      </c>
      <c r="B668" s="12" t="s">
        <v>481</v>
      </c>
      <c r="C668" s="13" t="s">
        <v>1351</v>
      </c>
      <c r="D668" s="14" t="s">
        <v>1351</v>
      </c>
      <c r="E668" s="14" t="s">
        <v>1351</v>
      </c>
      <c r="F668" s="15">
        <v>1</v>
      </c>
      <c r="G668" s="14" t="e">
        <f t="shared" si="2"/>
        <v>#VALUE!</v>
      </c>
      <c r="H668" s="43" t="s">
        <v>1424</v>
      </c>
      <c r="I668" s="31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.75" customHeight="1" x14ac:dyDescent="0.25">
      <c r="A669" s="19">
        <v>8203</v>
      </c>
      <c r="B669" s="12" t="s">
        <v>91</v>
      </c>
      <c r="C669" s="13" t="s">
        <v>1351</v>
      </c>
      <c r="D669" s="14" t="s">
        <v>1351</v>
      </c>
      <c r="E669" s="14" t="s">
        <v>1351</v>
      </c>
      <c r="F669" s="15">
        <v>1.98</v>
      </c>
      <c r="G669" s="14" t="e">
        <f t="shared" si="2"/>
        <v>#VALUE!</v>
      </c>
      <c r="H669" s="43" t="s">
        <v>1316</v>
      </c>
      <c r="I669" s="31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.75" customHeight="1" x14ac:dyDescent="0.25">
      <c r="A670" s="28">
        <v>8205</v>
      </c>
      <c r="B670" s="12" t="s">
        <v>1006</v>
      </c>
      <c r="C670" s="13" t="s">
        <v>1351</v>
      </c>
      <c r="D670" s="14" t="s">
        <v>1351</v>
      </c>
      <c r="E670" s="14" t="s">
        <v>1351</v>
      </c>
      <c r="F670" s="15">
        <v>4</v>
      </c>
      <c r="G670" s="14" t="e">
        <f t="shared" si="2"/>
        <v>#VALUE!</v>
      </c>
      <c r="H670" s="43" t="s">
        <v>1319</v>
      </c>
      <c r="I670" s="31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.75" customHeight="1" x14ac:dyDescent="0.25">
      <c r="A671" s="35">
        <v>8206</v>
      </c>
      <c r="B671" s="12" t="s">
        <v>481</v>
      </c>
      <c r="C671" s="13" t="s">
        <v>1351</v>
      </c>
      <c r="D671" s="14" t="s">
        <v>1351</v>
      </c>
      <c r="E671" s="14" t="s">
        <v>1351</v>
      </c>
      <c r="F671" s="15">
        <v>1</v>
      </c>
      <c r="G671" s="14" t="e">
        <f t="shared" si="2"/>
        <v>#VALUE!</v>
      </c>
      <c r="H671" s="43" t="s">
        <v>1347</v>
      </c>
      <c r="I671" s="31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.75" customHeight="1" x14ac:dyDescent="0.25">
      <c r="A672" s="35">
        <v>8206</v>
      </c>
      <c r="B672" s="12" t="s">
        <v>429</v>
      </c>
      <c r="C672" s="13" t="s">
        <v>1351</v>
      </c>
      <c r="D672" s="14" t="s">
        <v>1351</v>
      </c>
      <c r="E672" s="14" t="s">
        <v>1351</v>
      </c>
      <c r="F672" s="15">
        <v>1</v>
      </c>
      <c r="G672" s="14" t="e">
        <f t="shared" si="2"/>
        <v>#VALUE!</v>
      </c>
      <c r="H672" s="43" t="s">
        <v>1347</v>
      </c>
      <c r="I672" s="31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.75" customHeight="1" x14ac:dyDescent="0.25">
      <c r="A673" s="38">
        <v>8209</v>
      </c>
      <c r="B673" s="12" t="s">
        <v>988</v>
      </c>
      <c r="C673" s="13" t="s">
        <v>1351</v>
      </c>
      <c r="D673" s="14" t="s">
        <v>1351</v>
      </c>
      <c r="E673" s="14" t="s">
        <v>1351</v>
      </c>
      <c r="F673" s="15">
        <v>1</v>
      </c>
      <c r="G673" s="14" t="e">
        <f t="shared" si="2"/>
        <v>#VALUE!</v>
      </c>
      <c r="H673" s="43" t="s">
        <v>1347</v>
      </c>
      <c r="I673" s="31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.75" customHeight="1" x14ac:dyDescent="0.25">
      <c r="A674" s="17">
        <v>8210</v>
      </c>
      <c r="B674" s="12" t="s">
        <v>487</v>
      </c>
      <c r="C674" s="13" t="s">
        <v>1351</v>
      </c>
      <c r="D674" s="14" t="s">
        <v>1351</v>
      </c>
      <c r="E674" s="14" t="s">
        <v>1351</v>
      </c>
      <c r="F674" s="15">
        <v>1</v>
      </c>
      <c r="G674" s="14" t="e">
        <f t="shared" si="2"/>
        <v>#VALUE!</v>
      </c>
      <c r="H674" s="43" t="s">
        <v>1336</v>
      </c>
      <c r="I674" s="31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.75" customHeight="1" x14ac:dyDescent="0.25">
      <c r="A675" s="35">
        <v>8211</v>
      </c>
      <c r="B675" s="12" t="s">
        <v>465</v>
      </c>
      <c r="C675" s="13" t="s">
        <v>1351</v>
      </c>
      <c r="D675" s="14" t="s">
        <v>1351</v>
      </c>
      <c r="E675" s="14" t="s">
        <v>1351</v>
      </c>
      <c r="F675" s="15">
        <v>1</v>
      </c>
      <c r="G675" s="14" t="e">
        <f t="shared" si="2"/>
        <v>#VALUE!</v>
      </c>
      <c r="H675" s="43" t="s">
        <v>1336</v>
      </c>
      <c r="I675" s="31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.75" customHeight="1" x14ac:dyDescent="0.25">
      <c r="A676" s="42">
        <v>8212</v>
      </c>
      <c r="B676" s="12" t="s">
        <v>481</v>
      </c>
      <c r="C676" s="13" t="s">
        <v>1351</v>
      </c>
      <c r="D676" s="14" t="s">
        <v>1351</v>
      </c>
      <c r="E676" s="14" t="s">
        <v>1351</v>
      </c>
      <c r="F676" s="15">
        <v>1</v>
      </c>
      <c r="G676" s="14" t="e">
        <f t="shared" si="2"/>
        <v>#VALUE!</v>
      </c>
      <c r="H676" s="43" t="s">
        <v>1335</v>
      </c>
      <c r="I676" s="31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.75" customHeight="1" x14ac:dyDescent="0.25">
      <c r="A677" s="42">
        <v>8212</v>
      </c>
      <c r="B677" s="12" t="s">
        <v>493</v>
      </c>
      <c r="C677" s="13" t="s">
        <v>1351</v>
      </c>
      <c r="D677" s="14" t="s">
        <v>1351</v>
      </c>
      <c r="E677" s="14" t="s">
        <v>1351</v>
      </c>
      <c r="F677" s="15">
        <v>1</v>
      </c>
      <c r="G677" s="14" t="e">
        <f t="shared" si="2"/>
        <v>#VALUE!</v>
      </c>
      <c r="H677" s="43" t="s">
        <v>1335</v>
      </c>
      <c r="I677" s="31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.75" customHeight="1" x14ac:dyDescent="0.25">
      <c r="A678" s="42">
        <v>8212</v>
      </c>
      <c r="B678" s="12" t="s">
        <v>497</v>
      </c>
      <c r="C678" s="13" t="s">
        <v>1351</v>
      </c>
      <c r="D678" s="14" t="s">
        <v>1351</v>
      </c>
      <c r="E678" s="14" t="s">
        <v>1351</v>
      </c>
      <c r="F678" s="15">
        <v>2</v>
      </c>
      <c r="G678" s="14" t="e">
        <f t="shared" si="2"/>
        <v>#VALUE!</v>
      </c>
      <c r="H678" s="43" t="s">
        <v>1335</v>
      </c>
      <c r="I678" s="31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.75" customHeight="1" x14ac:dyDescent="0.25">
      <c r="A679" s="17">
        <v>8213</v>
      </c>
      <c r="B679" s="12" t="s">
        <v>234</v>
      </c>
      <c r="C679" s="13" t="s">
        <v>1351</v>
      </c>
      <c r="D679" s="14" t="s">
        <v>1351</v>
      </c>
      <c r="E679" s="14" t="s">
        <v>1351</v>
      </c>
      <c r="F679" s="15">
        <v>2</v>
      </c>
      <c r="G679" s="14" t="e">
        <f t="shared" si="2"/>
        <v>#VALUE!</v>
      </c>
      <c r="H679" s="43" t="s">
        <v>1330</v>
      </c>
      <c r="I679" s="31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.75" customHeight="1" x14ac:dyDescent="0.25">
      <c r="A680" s="19" t="s">
        <v>1425</v>
      </c>
      <c r="B680" s="12" t="s">
        <v>234</v>
      </c>
      <c r="C680" s="13" t="s">
        <v>1351</v>
      </c>
      <c r="D680" s="14" t="s">
        <v>1351</v>
      </c>
      <c r="E680" s="14" t="s">
        <v>1351</v>
      </c>
      <c r="F680" s="15">
        <v>5</v>
      </c>
      <c r="G680" s="14" t="e">
        <f t="shared" si="2"/>
        <v>#VALUE!</v>
      </c>
      <c r="H680" s="43" t="s">
        <v>1424</v>
      </c>
      <c r="I680" s="31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.75" customHeight="1" x14ac:dyDescent="0.25">
      <c r="A681" s="19" t="s">
        <v>1425</v>
      </c>
      <c r="B681" s="12" t="s">
        <v>375</v>
      </c>
      <c r="C681" s="13" t="s">
        <v>1351</v>
      </c>
      <c r="D681" s="14" t="s">
        <v>1351</v>
      </c>
      <c r="E681" s="14" t="s">
        <v>1351</v>
      </c>
      <c r="F681" s="15">
        <v>3</v>
      </c>
      <c r="G681" s="14" t="e">
        <f t="shared" si="2"/>
        <v>#VALUE!</v>
      </c>
      <c r="H681" s="43" t="s">
        <v>1424</v>
      </c>
      <c r="I681" s="31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.75" customHeight="1" x14ac:dyDescent="0.25">
      <c r="A682" s="19" t="s">
        <v>1425</v>
      </c>
      <c r="B682" s="12" t="s">
        <v>542</v>
      </c>
      <c r="C682" s="13" t="s">
        <v>1351</v>
      </c>
      <c r="D682" s="14" t="s">
        <v>1351</v>
      </c>
      <c r="E682" s="14" t="s">
        <v>1351</v>
      </c>
      <c r="F682" s="15">
        <v>4</v>
      </c>
      <c r="G682" s="14" t="e">
        <f t="shared" si="2"/>
        <v>#VALUE!</v>
      </c>
      <c r="H682" s="43" t="s">
        <v>1424</v>
      </c>
      <c r="I682" s="31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.75" customHeight="1" x14ac:dyDescent="0.25">
      <c r="A683" s="37">
        <v>8214</v>
      </c>
      <c r="B683" s="12" t="s">
        <v>465</v>
      </c>
      <c r="C683" s="13" t="s">
        <v>1351</v>
      </c>
      <c r="D683" s="14" t="s">
        <v>1351</v>
      </c>
      <c r="E683" s="14" t="s">
        <v>1351</v>
      </c>
      <c r="F683" s="15">
        <v>1</v>
      </c>
      <c r="G683" s="14" t="e">
        <f t="shared" si="2"/>
        <v>#VALUE!</v>
      </c>
      <c r="H683" s="43" t="s">
        <v>1319</v>
      </c>
      <c r="I683" s="31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.75" customHeight="1" x14ac:dyDescent="0.25">
      <c r="A684" s="41">
        <v>8215</v>
      </c>
      <c r="B684" s="12" t="s">
        <v>238</v>
      </c>
      <c r="C684" s="13" t="s">
        <v>1351</v>
      </c>
      <c r="D684" s="14" t="s">
        <v>1351</v>
      </c>
      <c r="E684" s="14" t="s">
        <v>1351</v>
      </c>
      <c r="F684" s="15">
        <v>1</v>
      </c>
      <c r="G684" s="14" t="e">
        <f t="shared" si="2"/>
        <v>#VALUE!</v>
      </c>
      <c r="H684" s="43" t="s">
        <v>1320</v>
      </c>
      <c r="I684" s="31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.75" customHeight="1" x14ac:dyDescent="0.25">
      <c r="A685" s="46">
        <v>8216</v>
      </c>
      <c r="B685" s="12" t="s">
        <v>481</v>
      </c>
      <c r="C685" s="13" t="s">
        <v>1351</v>
      </c>
      <c r="D685" s="14" t="s">
        <v>1351</v>
      </c>
      <c r="E685" s="14" t="s">
        <v>1351</v>
      </c>
      <c r="F685" s="15">
        <v>1</v>
      </c>
      <c r="G685" s="14" t="e">
        <f t="shared" si="2"/>
        <v>#VALUE!</v>
      </c>
      <c r="H685" s="43" t="s">
        <v>1320</v>
      </c>
      <c r="I685" s="31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.75" customHeight="1" x14ac:dyDescent="0.25">
      <c r="A686" s="46">
        <v>8216</v>
      </c>
      <c r="B686" s="12" t="s">
        <v>431</v>
      </c>
      <c r="C686" s="13" t="s">
        <v>1351</v>
      </c>
      <c r="D686" s="14" t="s">
        <v>1351</v>
      </c>
      <c r="E686" s="14" t="s">
        <v>1351</v>
      </c>
      <c r="F686" s="15">
        <v>1</v>
      </c>
      <c r="G686" s="14" t="e">
        <f t="shared" si="2"/>
        <v>#VALUE!</v>
      </c>
      <c r="H686" s="43" t="s">
        <v>1320</v>
      </c>
      <c r="I686" s="31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.75" customHeight="1" x14ac:dyDescent="0.25">
      <c r="A687" s="22">
        <v>8217</v>
      </c>
      <c r="B687" s="12" t="s">
        <v>1022</v>
      </c>
      <c r="C687" s="13" t="s">
        <v>1351</v>
      </c>
      <c r="D687" s="14" t="s">
        <v>1351</v>
      </c>
      <c r="E687" s="14" t="s">
        <v>1351</v>
      </c>
      <c r="F687" s="15">
        <v>1</v>
      </c>
      <c r="G687" s="14" t="e">
        <f t="shared" si="2"/>
        <v>#VALUE!</v>
      </c>
      <c r="H687" s="43" t="s">
        <v>1367</v>
      </c>
      <c r="I687" s="31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.75" customHeight="1" x14ac:dyDescent="0.25">
      <c r="A688" s="17">
        <v>8218</v>
      </c>
      <c r="B688" s="12" t="s">
        <v>698</v>
      </c>
      <c r="C688" s="13" t="s">
        <v>1351</v>
      </c>
      <c r="D688" s="14" t="s">
        <v>1351</v>
      </c>
      <c r="E688" s="14" t="s">
        <v>1351</v>
      </c>
      <c r="F688" s="15">
        <v>1</v>
      </c>
      <c r="G688" s="14" t="e">
        <f t="shared" si="2"/>
        <v>#VALUE!</v>
      </c>
      <c r="H688" s="43" t="s">
        <v>1332</v>
      </c>
      <c r="I688" s="31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.75" customHeight="1" x14ac:dyDescent="0.25">
      <c r="A689" s="17">
        <v>8218</v>
      </c>
      <c r="B689" s="12" t="s">
        <v>678</v>
      </c>
      <c r="C689" s="13" t="s">
        <v>1351</v>
      </c>
      <c r="D689" s="14" t="s">
        <v>1351</v>
      </c>
      <c r="E689" s="14" t="s">
        <v>1351</v>
      </c>
      <c r="F689" s="15">
        <v>1</v>
      </c>
      <c r="G689" s="14" t="e">
        <f t="shared" si="2"/>
        <v>#VALUE!</v>
      </c>
      <c r="H689" s="43" t="s">
        <v>1332</v>
      </c>
      <c r="I689" s="31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.75" customHeight="1" x14ac:dyDescent="0.25">
      <c r="A690" s="44">
        <v>8219</v>
      </c>
      <c r="B690" s="12" t="s">
        <v>535</v>
      </c>
      <c r="C690" s="13" t="s">
        <v>1351</v>
      </c>
      <c r="D690" s="14" t="s">
        <v>1351</v>
      </c>
      <c r="E690" s="14" t="s">
        <v>1351</v>
      </c>
      <c r="F690" s="15">
        <v>1</v>
      </c>
      <c r="G690" s="14" t="e">
        <f t="shared" si="2"/>
        <v>#VALUE!</v>
      </c>
      <c r="H690" s="43" t="s">
        <v>1330</v>
      </c>
      <c r="I690" s="31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.75" customHeight="1" x14ac:dyDescent="0.25">
      <c r="A691" s="19">
        <v>8220</v>
      </c>
      <c r="B691" s="12" t="s">
        <v>698</v>
      </c>
      <c r="C691" s="13" t="s">
        <v>1351</v>
      </c>
      <c r="D691" s="14" t="s">
        <v>1351</v>
      </c>
      <c r="E691" s="14" t="s">
        <v>1351</v>
      </c>
      <c r="F691" s="15">
        <v>1</v>
      </c>
      <c r="G691" s="14" t="e">
        <f t="shared" si="2"/>
        <v>#VALUE!</v>
      </c>
      <c r="H691" s="43" t="s">
        <v>1317</v>
      </c>
      <c r="I691" s="31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.75" customHeight="1" x14ac:dyDescent="0.25">
      <c r="A692" s="37">
        <v>8221</v>
      </c>
      <c r="B692" s="12" t="s">
        <v>1006</v>
      </c>
      <c r="C692" s="13" t="s">
        <v>1351</v>
      </c>
      <c r="D692" s="14" t="s">
        <v>1351</v>
      </c>
      <c r="E692" s="14" t="s">
        <v>1351</v>
      </c>
      <c r="F692" s="15">
        <v>4</v>
      </c>
      <c r="G692" s="14" t="e">
        <f t="shared" si="2"/>
        <v>#VALUE!</v>
      </c>
      <c r="H692" s="43" t="s">
        <v>1332</v>
      </c>
      <c r="I692" s="31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.75" customHeight="1" x14ac:dyDescent="0.25">
      <c r="A693" s="39">
        <v>8222</v>
      </c>
      <c r="B693" s="12" t="s">
        <v>1012</v>
      </c>
      <c r="C693" s="13" t="s">
        <v>1351</v>
      </c>
      <c r="D693" s="14" t="s">
        <v>1351</v>
      </c>
      <c r="E693" s="14" t="s">
        <v>1351</v>
      </c>
      <c r="F693" s="15">
        <v>6</v>
      </c>
      <c r="G693" s="14" t="e">
        <f t="shared" si="2"/>
        <v>#VALUE!</v>
      </c>
      <c r="H693" s="43" t="s">
        <v>1332</v>
      </c>
      <c r="I693" s="31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.75" customHeight="1" x14ac:dyDescent="0.25">
      <c r="A694" s="27">
        <v>8223</v>
      </c>
      <c r="B694" s="12" t="s">
        <v>698</v>
      </c>
      <c r="C694" s="13" t="s">
        <v>1351</v>
      </c>
      <c r="D694" s="14" t="s">
        <v>1351</v>
      </c>
      <c r="E694" s="14" t="s">
        <v>1351</v>
      </c>
      <c r="F694" s="15">
        <v>1</v>
      </c>
      <c r="G694" s="14" t="e">
        <f t="shared" si="2"/>
        <v>#VALUE!</v>
      </c>
      <c r="H694" s="43" t="s">
        <v>1317</v>
      </c>
      <c r="I694" s="31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.75" customHeight="1" x14ac:dyDescent="0.25">
      <c r="A695" s="27">
        <v>8223</v>
      </c>
      <c r="B695" s="12" t="s">
        <v>733</v>
      </c>
      <c r="C695" s="13" t="s">
        <v>1351</v>
      </c>
      <c r="D695" s="14" t="s">
        <v>1351</v>
      </c>
      <c r="E695" s="14" t="s">
        <v>1351</v>
      </c>
      <c r="F695" s="15">
        <v>2</v>
      </c>
      <c r="G695" s="14" t="e">
        <f t="shared" si="2"/>
        <v>#VALUE!</v>
      </c>
      <c r="H695" s="43" t="s">
        <v>1317</v>
      </c>
      <c r="I695" s="31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.75" customHeight="1" x14ac:dyDescent="0.25">
      <c r="A696" s="58">
        <v>8224</v>
      </c>
      <c r="B696" s="12" t="s">
        <v>1000</v>
      </c>
      <c r="C696" s="13" t="s">
        <v>1351</v>
      </c>
      <c r="D696" s="14" t="s">
        <v>1351</v>
      </c>
      <c r="E696" s="14" t="s">
        <v>1351</v>
      </c>
      <c r="F696" s="15">
        <v>1</v>
      </c>
      <c r="G696" s="14" t="e">
        <f t="shared" si="2"/>
        <v>#VALUE!</v>
      </c>
      <c r="H696" s="43" t="s">
        <v>1336</v>
      </c>
      <c r="I696" s="31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.75" customHeight="1" x14ac:dyDescent="0.25">
      <c r="A697" s="46">
        <v>8227</v>
      </c>
      <c r="B697" s="12" t="s">
        <v>698</v>
      </c>
      <c r="C697" s="13" t="s">
        <v>1351</v>
      </c>
      <c r="D697" s="14" t="s">
        <v>1351</v>
      </c>
      <c r="E697" s="14" t="s">
        <v>1351</v>
      </c>
      <c r="F697" s="15">
        <v>1</v>
      </c>
      <c r="G697" s="14" t="e">
        <f t="shared" si="2"/>
        <v>#VALUE!</v>
      </c>
      <c r="H697" s="43" t="s">
        <v>1331</v>
      </c>
      <c r="I697" s="31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.75" customHeight="1" x14ac:dyDescent="0.25">
      <c r="A698" s="29">
        <v>8228</v>
      </c>
      <c r="B698" s="12" t="s">
        <v>698</v>
      </c>
      <c r="C698" s="13" t="s">
        <v>1351</v>
      </c>
      <c r="D698" s="14" t="s">
        <v>1351</v>
      </c>
      <c r="E698" s="14" t="s">
        <v>1351</v>
      </c>
      <c r="F698" s="15">
        <v>1</v>
      </c>
      <c r="G698" s="14" t="e">
        <f t="shared" si="2"/>
        <v>#VALUE!</v>
      </c>
      <c r="H698" s="43" t="s">
        <v>1336</v>
      </c>
      <c r="I698" s="31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.75" customHeight="1" x14ac:dyDescent="0.25">
      <c r="A699" s="29">
        <v>8228</v>
      </c>
      <c r="B699" s="12" t="s">
        <v>673</v>
      </c>
      <c r="C699" s="13" t="s">
        <v>1351</v>
      </c>
      <c r="D699" s="14" t="s">
        <v>1351</v>
      </c>
      <c r="E699" s="14" t="s">
        <v>1351</v>
      </c>
      <c r="F699" s="15">
        <v>2</v>
      </c>
      <c r="G699" s="14" t="e">
        <f t="shared" si="2"/>
        <v>#VALUE!</v>
      </c>
      <c r="H699" s="43" t="s">
        <v>1336</v>
      </c>
      <c r="I699" s="31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.75" customHeight="1" x14ac:dyDescent="0.25">
      <c r="A700" s="29">
        <v>8228</v>
      </c>
      <c r="B700" s="12" t="s">
        <v>737</v>
      </c>
      <c r="C700" s="13" t="s">
        <v>1351</v>
      </c>
      <c r="D700" s="14" t="s">
        <v>1351</v>
      </c>
      <c r="E700" s="14" t="s">
        <v>1351</v>
      </c>
      <c r="F700" s="15">
        <v>1</v>
      </c>
      <c r="G700" s="14" t="e">
        <f t="shared" si="2"/>
        <v>#VALUE!</v>
      </c>
      <c r="H700" s="43" t="s">
        <v>1336</v>
      </c>
      <c r="I700" s="31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.75" customHeight="1" x14ac:dyDescent="0.25">
      <c r="A701" s="59">
        <v>8229</v>
      </c>
      <c r="B701" s="12" t="s">
        <v>1000</v>
      </c>
      <c r="C701" s="13" t="s">
        <v>1351</v>
      </c>
      <c r="D701" s="14" t="s">
        <v>1351</v>
      </c>
      <c r="E701" s="14" t="s">
        <v>1351</v>
      </c>
      <c r="F701" s="15">
        <v>2</v>
      </c>
      <c r="G701" s="14" t="e">
        <f t="shared" si="2"/>
        <v>#VALUE!</v>
      </c>
      <c r="H701" s="43" t="s">
        <v>1330</v>
      </c>
      <c r="I701" s="31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.75" customHeight="1" x14ac:dyDescent="0.25">
      <c r="A702" s="41">
        <v>8231</v>
      </c>
      <c r="B702" s="12" t="s">
        <v>698</v>
      </c>
      <c r="C702" s="13" t="s">
        <v>1351</v>
      </c>
      <c r="D702" s="14" t="s">
        <v>1351</v>
      </c>
      <c r="E702" s="14" t="s">
        <v>1351</v>
      </c>
      <c r="F702" s="15">
        <v>1</v>
      </c>
      <c r="G702" s="14" t="e">
        <f t="shared" si="2"/>
        <v>#VALUE!</v>
      </c>
      <c r="H702" s="43" t="s">
        <v>1426</v>
      </c>
      <c r="I702" s="31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.75" customHeight="1" x14ac:dyDescent="0.25">
      <c r="A703" s="41">
        <v>8231</v>
      </c>
      <c r="B703" s="12" t="s">
        <v>727</v>
      </c>
      <c r="C703" s="13" t="s">
        <v>1351</v>
      </c>
      <c r="D703" s="14" t="s">
        <v>1351</v>
      </c>
      <c r="E703" s="14" t="s">
        <v>1351</v>
      </c>
      <c r="F703" s="15">
        <v>7</v>
      </c>
      <c r="G703" s="14" t="e">
        <f t="shared" si="2"/>
        <v>#VALUE!</v>
      </c>
      <c r="H703" s="43" t="s">
        <v>1426</v>
      </c>
      <c r="I703" s="31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.75" customHeight="1" x14ac:dyDescent="0.25">
      <c r="A704" s="41">
        <v>8231</v>
      </c>
      <c r="B704" s="12" t="s">
        <v>695</v>
      </c>
      <c r="C704" s="13" t="s">
        <v>1351</v>
      </c>
      <c r="D704" s="14" t="s">
        <v>1351</v>
      </c>
      <c r="E704" s="14" t="s">
        <v>1351</v>
      </c>
      <c r="F704" s="15">
        <v>6</v>
      </c>
      <c r="G704" s="14" t="e">
        <f t="shared" si="2"/>
        <v>#VALUE!</v>
      </c>
      <c r="H704" s="43" t="s">
        <v>1426</v>
      </c>
      <c r="I704" s="31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.75" customHeight="1" x14ac:dyDescent="0.25">
      <c r="A705" s="41">
        <v>8231</v>
      </c>
      <c r="B705" s="12" t="s">
        <v>91</v>
      </c>
      <c r="C705" s="13" t="s">
        <v>1351</v>
      </c>
      <c r="D705" s="14" t="s">
        <v>1351</v>
      </c>
      <c r="E705" s="14" t="s">
        <v>1351</v>
      </c>
      <c r="F705" s="15">
        <v>1.1163000000000001</v>
      </c>
      <c r="G705" s="14" t="e">
        <f t="shared" si="2"/>
        <v>#VALUE!</v>
      </c>
      <c r="H705" s="43" t="s">
        <v>1426</v>
      </c>
      <c r="I705" s="31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.75" customHeight="1" x14ac:dyDescent="0.25">
      <c r="A706" s="41">
        <v>8231</v>
      </c>
      <c r="B706" s="12" t="s">
        <v>218</v>
      </c>
      <c r="C706" s="13" t="s">
        <v>1351</v>
      </c>
      <c r="D706" s="14" t="s">
        <v>1351</v>
      </c>
      <c r="E706" s="14" t="s">
        <v>1351</v>
      </c>
      <c r="F706" s="15">
        <v>3</v>
      </c>
      <c r="G706" s="14" t="e">
        <f t="shared" si="2"/>
        <v>#VALUE!</v>
      </c>
      <c r="H706" s="43" t="s">
        <v>1426</v>
      </c>
      <c r="I706" s="31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.75" customHeight="1" x14ac:dyDescent="0.25">
      <c r="A707" s="41">
        <v>8231</v>
      </c>
      <c r="B707" s="12" t="s">
        <v>751</v>
      </c>
      <c r="C707" s="13" t="s">
        <v>1351</v>
      </c>
      <c r="D707" s="14" t="s">
        <v>1351</v>
      </c>
      <c r="E707" s="14" t="s">
        <v>1351</v>
      </c>
      <c r="F707" s="15">
        <v>2</v>
      </c>
      <c r="G707" s="14" t="e">
        <f t="shared" si="2"/>
        <v>#VALUE!</v>
      </c>
      <c r="H707" s="43" t="s">
        <v>1426</v>
      </c>
      <c r="I707" s="31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.75" customHeight="1" x14ac:dyDescent="0.25">
      <c r="A708" s="11">
        <v>8233</v>
      </c>
      <c r="B708" s="12" t="s">
        <v>698</v>
      </c>
      <c r="C708" s="13" t="s">
        <v>1351</v>
      </c>
      <c r="D708" s="14" t="s">
        <v>1351</v>
      </c>
      <c r="E708" s="14" t="s">
        <v>1351</v>
      </c>
      <c r="F708" s="15">
        <v>1</v>
      </c>
      <c r="G708" s="14" t="e">
        <f t="shared" si="2"/>
        <v>#VALUE!</v>
      </c>
      <c r="H708" s="43" t="s">
        <v>1427</v>
      </c>
      <c r="I708" s="31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.75" customHeight="1" x14ac:dyDescent="0.25">
      <c r="A709" s="11">
        <v>8233</v>
      </c>
      <c r="B709" s="12" t="s">
        <v>711</v>
      </c>
      <c r="C709" s="13" t="s">
        <v>1351</v>
      </c>
      <c r="D709" s="14" t="s">
        <v>1351</v>
      </c>
      <c r="E709" s="14" t="s">
        <v>1351</v>
      </c>
      <c r="F709" s="15">
        <v>1</v>
      </c>
      <c r="G709" s="14" t="e">
        <f t="shared" si="2"/>
        <v>#VALUE!</v>
      </c>
      <c r="H709" s="43" t="s">
        <v>1427</v>
      </c>
      <c r="I709" s="31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.75" customHeight="1" x14ac:dyDescent="0.25">
      <c r="A710" s="19">
        <v>8235</v>
      </c>
      <c r="B710" s="12" t="s">
        <v>698</v>
      </c>
      <c r="C710" s="13" t="s">
        <v>1351</v>
      </c>
      <c r="D710" s="14" t="s">
        <v>1351</v>
      </c>
      <c r="E710" s="14" t="s">
        <v>1351</v>
      </c>
      <c r="F710" s="15">
        <v>1</v>
      </c>
      <c r="G710" s="14" t="e">
        <f t="shared" si="2"/>
        <v>#VALUE!</v>
      </c>
      <c r="H710" s="43" t="s">
        <v>1408</v>
      </c>
      <c r="I710" s="31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.75" customHeight="1" x14ac:dyDescent="0.25">
      <c r="A711" s="19">
        <v>8235</v>
      </c>
      <c r="B711" s="12" t="s">
        <v>1385</v>
      </c>
      <c r="C711" s="13" t="s">
        <v>1351</v>
      </c>
      <c r="D711" s="14" t="s">
        <v>1351</v>
      </c>
      <c r="E711" s="14" t="s">
        <v>1351</v>
      </c>
      <c r="F711" s="15">
        <v>1</v>
      </c>
      <c r="G711" s="14" t="e">
        <f t="shared" si="2"/>
        <v>#VALUE!</v>
      </c>
      <c r="H711" s="43" t="s">
        <v>1408</v>
      </c>
      <c r="I711" s="31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.75" customHeight="1" x14ac:dyDescent="0.25">
      <c r="A712" s="19">
        <v>8235</v>
      </c>
      <c r="B712" s="12" t="s">
        <v>1221</v>
      </c>
      <c r="C712" s="13" t="s">
        <v>1351</v>
      </c>
      <c r="D712" s="14" t="s">
        <v>1351</v>
      </c>
      <c r="E712" s="14" t="s">
        <v>1351</v>
      </c>
      <c r="F712" s="15">
        <v>1</v>
      </c>
      <c r="G712" s="14" t="e">
        <f t="shared" si="2"/>
        <v>#VALUE!</v>
      </c>
      <c r="H712" s="43" t="s">
        <v>1408</v>
      </c>
      <c r="I712" s="31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.75" customHeight="1" x14ac:dyDescent="0.25">
      <c r="A713" s="19">
        <v>8235</v>
      </c>
      <c r="B713" s="12" t="s">
        <v>1217</v>
      </c>
      <c r="C713" s="13" t="s">
        <v>1351</v>
      </c>
      <c r="D713" s="14" t="s">
        <v>1351</v>
      </c>
      <c r="E713" s="14" t="s">
        <v>1351</v>
      </c>
      <c r="F713" s="15">
        <v>1</v>
      </c>
      <c r="G713" s="14" t="e">
        <f t="shared" si="2"/>
        <v>#VALUE!</v>
      </c>
      <c r="H713" s="43" t="s">
        <v>1408</v>
      </c>
      <c r="I713" s="31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.75" customHeight="1" x14ac:dyDescent="0.25">
      <c r="A714" s="35">
        <v>8236</v>
      </c>
      <c r="B714" s="12" t="s">
        <v>698</v>
      </c>
      <c r="C714" s="13" t="s">
        <v>1351</v>
      </c>
      <c r="D714" s="14" t="s">
        <v>1351</v>
      </c>
      <c r="E714" s="14" t="s">
        <v>1351</v>
      </c>
      <c r="F714" s="15">
        <v>1</v>
      </c>
      <c r="G714" s="14" t="e">
        <f t="shared" si="2"/>
        <v>#VALUE!</v>
      </c>
      <c r="H714" s="43" t="s">
        <v>1354</v>
      </c>
      <c r="I714" s="31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.75" customHeight="1" x14ac:dyDescent="0.25">
      <c r="A715" s="17">
        <v>8237</v>
      </c>
      <c r="B715" s="12" t="s">
        <v>431</v>
      </c>
      <c r="C715" s="13" t="s">
        <v>1351</v>
      </c>
      <c r="D715" s="14" t="s">
        <v>1351</v>
      </c>
      <c r="E715" s="14" t="s">
        <v>1351</v>
      </c>
      <c r="F715" s="15">
        <v>1</v>
      </c>
      <c r="G715" s="14" t="e">
        <f t="shared" si="2"/>
        <v>#VALUE!</v>
      </c>
      <c r="H715" s="43" t="s">
        <v>1345</v>
      </c>
      <c r="I715" s="31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.75" customHeight="1" x14ac:dyDescent="0.25">
      <c r="A716" s="29">
        <v>8238</v>
      </c>
      <c r="B716" s="12" t="s">
        <v>465</v>
      </c>
      <c r="C716" s="13" t="s">
        <v>1351</v>
      </c>
      <c r="D716" s="14" t="s">
        <v>1351</v>
      </c>
      <c r="E716" s="14" t="s">
        <v>1351</v>
      </c>
      <c r="F716" s="15">
        <v>1</v>
      </c>
      <c r="G716" s="14" t="e">
        <f t="shared" si="2"/>
        <v>#VALUE!</v>
      </c>
      <c r="H716" s="43" t="s">
        <v>1336</v>
      </c>
      <c r="I716" s="31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.75" customHeight="1" x14ac:dyDescent="0.25">
      <c r="A717" s="22">
        <v>8239</v>
      </c>
      <c r="B717" s="12" t="s">
        <v>1054</v>
      </c>
      <c r="C717" s="13" t="s">
        <v>1351</v>
      </c>
      <c r="D717" s="14" t="s">
        <v>1351</v>
      </c>
      <c r="E717" s="14" t="s">
        <v>1351</v>
      </c>
      <c r="F717" s="15">
        <v>0.12</v>
      </c>
      <c r="G717" s="14" t="e">
        <f t="shared" si="2"/>
        <v>#VALUE!</v>
      </c>
      <c r="H717" s="43" t="s">
        <v>1330</v>
      </c>
      <c r="I717" s="31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.75" customHeight="1" x14ac:dyDescent="0.25">
      <c r="A718" s="22">
        <v>8239</v>
      </c>
      <c r="B718" s="12" t="s">
        <v>988</v>
      </c>
      <c r="C718" s="13" t="s">
        <v>1351</v>
      </c>
      <c r="D718" s="14" t="s">
        <v>1351</v>
      </c>
      <c r="E718" s="14" t="s">
        <v>1351</v>
      </c>
      <c r="F718" s="15">
        <v>1</v>
      </c>
      <c r="G718" s="14" t="e">
        <f t="shared" si="2"/>
        <v>#VALUE!</v>
      </c>
      <c r="H718" s="43" t="s">
        <v>1330</v>
      </c>
      <c r="I718" s="31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.75" customHeight="1" x14ac:dyDescent="0.25">
      <c r="A719" s="36">
        <v>8240</v>
      </c>
      <c r="B719" s="12" t="s">
        <v>228</v>
      </c>
      <c r="C719" s="13" t="s">
        <v>1351</v>
      </c>
      <c r="D719" s="14" t="s">
        <v>1351</v>
      </c>
      <c r="E719" s="14" t="s">
        <v>1351</v>
      </c>
      <c r="F719" s="15">
        <v>1</v>
      </c>
      <c r="G719" s="14" t="e">
        <f t="shared" si="2"/>
        <v>#VALUE!</v>
      </c>
      <c r="H719" s="43" t="s">
        <v>1366</v>
      </c>
      <c r="I719" s="31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.75" customHeight="1" x14ac:dyDescent="0.25">
      <c r="A720" s="44">
        <v>8242</v>
      </c>
      <c r="B720" s="12" t="s">
        <v>477</v>
      </c>
      <c r="C720" s="13" t="s">
        <v>1351</v>
      </c>
      <c r="D720" s="14" t="s">
        <v>1351</v>
      </c>
      <c r="E720" s="14" t="s">
        <v>1351</v>
      </c>
      <c r="F720" s="15">
        <v>1</v>
      </c>
      <c r="G720" s="14" t="e">
        <f t="shared" si="2"/>
        <v>#VALUE!</v>
      </c>
      <c r="H720" s="43" t="s">
        <v>1332</v>
      </c>
      <c r="I720" s="31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.75" customHeight="1" x14ac:dyDescent="0.25">
      <c r="A721" s="44">
        <v>8242</v>
      </c>
      <c r="B721" s="12" t="s">
        <v>499</v>
      </c>
      <c r="C721" s="13" t="s">
        <v>1351</v>
      </c>
      <c r="D721" s="14" t="s">
        <v>1351</v>
      </c>
      <c r="E721" s="14" t="s">
        <v>1351</v>
      </c>
      <c r="F721" s="15">
        <v>1</v>
      </c>
      <c r="G721" s="14" t="e">
        <f t="shared" si="2"/>
        <v>#VALUE!</v>
      </c>
      <c r="H721" s="43" t="s">
        <v>1332</v>
      </c>
      <c r="I721" s="31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.75" customHeight="1" x14ac:dyDescent="0.25">
      <c r="A722" s="34">
        <v>8243</v>
      </c>
      <c r="B722" s="12" t="s">
        <v>984</v>
      </c>
      <c r="C722" s="13" t="s">
        <v>1351</v>
      </c>
      <c r="D722" s="14" t="s">
        <v>1351</v>
      </c>
      <c r="E722" s="14" t="s">
        <v>1351</v>
      </c>
      <c r="F722" s="15">
        <v>1</v>
      </c>
      <c r="G722" s="14" t="e">
        <f t="shared" si="2"/>
        <v>#VALUE!</v>
      </c>
      <c r="H722" s="43" t="s">
        <v>1317</v>
      </c>
      <c r="I722" s="31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.75" customHeight="1" x14ac:dyDescent="0.25">
      <c r="A723" s="34">
        <v>8243</v>
      </c>
      <c r="B723" s="12" t="s">
        <v>767</v>
      </c>
      <c r="C723" s="13" t="s">
        <v>1351</v>
      </c>
      <c r="D723" s="14" t="s">
        <v>1351</v>
      </c>
      <c r="E723" s="14" t="s">
        <v>1351</v>
      </c>
      <c r="F723" s="15">
        <v>1</v>
      </c>
      <c r="G723" s="14" t="e">
        <f t="shared" si="2"/>
        <v>#VALUE!</v>
      </c>
      <c r="H723" s="43" t="s">
        <v>1317</v>
      </c>
      <c r="I723" s="31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.75" customHeight="1" x14ac:dyDescent="0.25">
      <c r="A724" s="21">
        <v>8244</v>
      </c>
      <c r="B724" s="12" t="s">
        <v>236</v>
      </c>
      <c r="C724" s="13" t="s">
        <v>1351</v>
      </c>
      <c r="D724" s="14" t="s">
        <v>1351</v>
      </c>
      <c r="E724" s="14" t="s">
        <v>1351</v>
      </c>
      <c r="F724" s="15">
        <v>2.5</v>
      </c>
      <c r="G724" s="14" t="e">
        <f t="shared" si="2"/>
        <v>#VALUE!</v>
      </c>
      <c r="H724" s="43" t="s">
        <v>1318</v>
      </c>
      <c r="I724" s="31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.75" customHeight="1" x14ac:dyDescent="0.25">
      <c r="A725" s="21">
        <v>8244</v>
      </c>
      <c r="B725" s="12" t="s">
        <v>848</v>
      </c>
      <c r="C725" s="13" t="s">
        <v>1351</v>
      </c>
      <c r="D725" s="14" t="s">
        <v>1351</v>
      </c>
      <c r="E725" s="14" t="s">
        <v>1351</v>
      </c>
      <c r="F725" s="15">
        <v>1</v>
      </c>
      <c r="G725" s="14" t="e">
        <f t="shared" si="2"/>
        <v>#VALUE!</v>
      </c>
      <c r="H725" s="43" t="s">
        <v>1318</v>
      </c>
      <c r="I725" s="31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.75" customHeight="1" x14ac:dyDescent="0.25">
      <c r="A726" s="38">
        <v>8245</v>
      </c>
      <c r="B726" s="12" t="s">
        <v>481</v>
      </c>
      <c r="C726" s="13" t="s">
        <v>1351</v>
      </c>
      <c r="D726" s="14" t="s">
        <v>1351</v>
      </c>
      <c r="E726" s="14" t="s">
        <v>1351</v>
      </c>
      <c r="F726" s="15">
        <v>1</v>
      </c>
      <c r="G726" s="14" t="e">
        <f t="shared" si="2"/>
        <v>#VALUE!</v>
      </c>
      <c r="H726" s="43" t="s">
        <v>1323</v>
      </c>
      <c r="I726" s="31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.75" customHeight="1" x14ac:dyDescent="0.25">
      <c r="A727" s="17">
        <v>8246</v>
      </c>
      <c r="B727" s="12" t="s">
        <v>481</v>
      </c>
      <c r="C727" s="13" t="s">
        <v>1351</v>
      </c>
      <c r="D727" s="14" t="s">
        <v>1351</v>
      </c>
      <c r="E727" s="14" t="s">
        <v>1351</v>
      </c>
      <c r="F727" s="15">
        <v>2</v>
      </c>
      <c r="G727" s="14" t="e">
        <f t="shared" si="2"/>
        <v>#VALUE!</v>
      </c>
      <c r="H727" s="43" t="s">
        <v>1428</v>
      </c>
      <c r="I727" s="31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.75" customHeight="1" x14ac:dyDescent="0.25">
      <c r="A728" s="17">
        <v>8246</v>
      </c>
      <c r="B728" s="12" t="s">
        <v>507</v>
      </c>
      <c r="C728" s="13" t="s">
        <v>1351</v>
      </c>
      <c r="D728" s="14" t="s">
        <v>1351</v>
      </c>
      <c r="E728" s="14" t="s">
        <v>1351</v>
      </c>
      <c r="F728" s="15">
        <v>1</v>
      </c>
      <c r="G728" s="14" t="e">
        <f t="shared" si="2"/>
        <v>#VALUE!</v>
      </c>
      <c r="H728" s="43" t="s">
        <v>1428</v>
      </c>
      <c r="I728" s="31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.75" customHeight="1" x14ac:dyDescent="0.25">
      <c r="A729" s="17">
        <v>8246</v>
      </c>
      <c r="B729" s="12" t="s">
        <v>564</v>
      </c>
      <c r="C729" s="13" t="s">
        <v>1351</v>
      </c>
      <c r="D729" s="14" t="s">
        <v>1351</v>
      </c>
      <c r="E729" s="14" t="s">
        <v>1351</v>
      </c>
      <c r="F729" s="15">
        <v>3</v>
      </c>
      <c r="G729" s="14" t="e">
        <f t="shared" si="2"/>
        <v>#VALUE!</v>
      </c>
      <c r="H729" s="43" t="s">
        <v>1428</v>
      </c>
      <c r="I729" s="31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.75" customHeight="1" x14ac:dyDescent="0.25">
      <c r="A730" s="17">
        <v>8246</v>
      </c>
      <c r="B730" s="12" t="s">
        <v>570</v>
      </c>
      <c r="C730" s="13" t="s">
        <v>1351</v>
      </c>
      <c r="D730" s="14" t="s">
        <v>1351</v>
      </c>
      <c r="E730" s="14" t="s">
        <v>1351</v>
      </c>
      <c r="F730" s="15">
        <v>1</v>
      </c>
      <c r="G730" s="14" t="e">
        <f t="shared" si="2"/>
        <v>#VALUE!</v>
      </c>
      <c r="H730" s="43" t="s">
        <v>1428</v>
      </c>
      <c r="I730" s="31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.75" customHeight="1" x14ac:dyDescent="0.25">
      <c r="A731" s="19">
        <v>8248</v>
      </c>
      <c r="B731" s="12" t="s">
        <v>1006</v>
      </c>
      <c r="C731" s="13" t="s">
        <v>1351</v>
      </c>
      <c r="D731" s="14" t="s">
        <v>1351</v>
      </c>
      <c r="E731" s="14" t="s">
        <v>1351</v>
      </c>
      <c r="F731" s="15">
        <v>4</v>
      </c>
      <c r="G731" s="14" t="e">
        <f t="shared" si="2"/>
        <v>#VALUE!</v>
      </c>
      <c r="H731" s="43" t="s">
        <v>1332</v>
      </c>
      <c r="I731" s="31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.75" customHeight="1" x14ac:dyDescent="0.25">
      <c r="A732" s="25">
        <v>8250</v>
      </c>
      <c r="B732" s="12" t="s">
        <v>1000</v>
      </c>
      <c r="C732" s="13" t="s">
        <v>1351</v>
      </c>
      <c r="D732" s="14" t="s">
        <v>1351</v>
      </c>
      <c r="E732" s="14" t="s">
        <v>1351</v>
      </c>
      <c r="F732" s="15">
        <v>2</v>
      </c>
      <c r="G732" s="14" t="e">
        <f t="shared" si="2"/>
        <v>#VALUE!</v>
      </c>
      <c r="H732" s="43" t="s">
        <v>1330</v>
      </c>
      <c r="I732" s="31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.75" customHeight="1" x14ac:dyDescent="0.25">
      <c r="A733" s="25">
        <v>8250</v>
      </c>
      <c r="B733" s="12" t="s">
        <v>1026</v>
      </c>
      <c r="C733" s="13" t="s">
        <v>1351</v>
      </c>
      <c r="D733" s="14" t="s">
        <v>1351</v>
      </c>
      <c r="E733" s="14" t="s">
        <v>1351</v>
      </c>
      <c r="F733" s="15">
        <v>1</v>
      </c>
      <c r="G733" s="14" t="e">
        <f t="shared" si="2"/>
        <v>#VALUE!</v>
      </c>
      <c r="H733" s="43" t="s">
        <v>1330</v>
      </c>
      <c r="I733" s="31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.75" customHeight="1" x14ac:dyDescent="0.25">
      <c r="A734" s="17">
        <v>8256</v>
      </c>
      <c r="B734" s="12" t="s">
        <v>240</v>
      </c>
      <c r="C734" s="13" t="s">
        <v>1351</v>
      </c>
      <c r="D734" s="14" t="s">
        <v>1351</v>
      </c>
      <c r="E734" s="14" t="s">
        <v>1351</v>
      </c>
      <c r="F734" s="15">
        <v>1</v>
      </c>
      <c r="G734" s="14" t="e">
        <f t="shared" si="2"/>
        <v>#VALUE!</v>
      </c>
      <c r="H734" s="43" t="s">
        <v>1346</v>
      </c>
      <c r="I734" s="31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.75" customHeight="1" x14ac:dyDescent="0.25">
      <c r="A735" s="17">
        <v>8256</v>
      </c>
      <c r="B735" s="12" t="s">
        <v>238</v>
      </c>
      <c r="C735" s="13" t="s">
        <v>1351</v>
      </c>
      <c r="D735" s="14" t="s">
        <v>1351</v>
      </c>
      <c r="E735" s="14" t="s">
        <v>1351</v>
      </c>
      <c r="F735" s="15">
        <v>1</v>
      </c>
      <c r="G735" s="14" t="e">
        <f t="shared" si="2"/>
        <v>#VALUE!</v>
      </c>
      <c r="H735" s="43" t="s">
        <v>1346</v>
      </c>
      <c r="I735" s="31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.75" customHeight="1" x14ac:dyDescent="0.25">
      <c r="A736" s="58">
        <v>8258</v>
      </c>
      <c r="B736" s="12" t="s">
        <v>698</v>
      </c>
      <c r="C736" s="13" t="s">
        <v>1351</v>
      </c>
      <c r="D736" s="14" t="s">
        <v>1351</v>
      </c>
      <c r="E736" s="14" t="s">
        <v>1351</v>
      </c>
      <c r="F736" s="15">
        <v>1</v>
      </c>
      <c r="G736" s="14" t="e">
        <f t="shared" si="2"/>
        <v>#VALUE!</v>
      </c>
      <c r="H736" s="43" t="s">
        <v>1429</v>
      </c>
      <c r="I736" s="31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.75" customHeight="1" x14ac:dyDescent="0.25">
      <c r="A737" s="58">
        <v>8258</v>
      </c>
      <c r="B737" s="12" t="s">
        <v>727</v>
      </c>
      <c r="C737" s="13" t="s">
        <v>1351</v>
      </c>
      <c r="D737" s="14" t="s">
        <v>1351</v>
      </c>
      <c r="E737" s="14" t="s">
        <v>1351</v>
      </c>
      <c r="F737" s="15">
        <v>8</v>
      </c>
      <c r="G737" s="14" t="e">
        <f t="shared" si="2"/>
        <v>#VALUE!</v>
      </c>
      <c r="H737" s="43" t="s">
        <v>1429</v>
      </c>
      <c r="I737" s="31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.75" customHeight="1" x14ac:dyDescent="0.25">
      <c r="A738" s="58">
        <v>8258</v>
      </c>
      <c r="B738" s="12" t="s">
        <v>695</v>
      </c>
      <c r="C738" s="13" t="s">
        <v>1351</v>
      </c>
      <c r="D738" s="14" t="s">
        <v>1351</v>
      </c>
      <c r="E738" s="14" t="s">
        <v>1351</v>
      </c>
      <c r="F738" s="15">
        <v>8</v>
      </c>
      <c r="G738" s="14" t="e">
        <f t="shared" si="2"/>
        <v>#VALUE!</v>
      </c>
      <c r="H738" s="43" t="s">
        <v>1429</v>
      </c>
      <c r="I738" s="31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.75" customHeight="1" x14ac:dyDescent="0.25">
      <c r="A739" s="58">
        <v>8258</v>
      </c>
      <c r="B739" s="12" t="s">
        <v>737</v>
      </c>
      <c r="C739" s="13" t="s">
        <v>1351</v>
      </c>
      <c r="D739" s="14" t="s">
        <v>1351</v>
      </c>
      <c r="E739" s="14" t="s">
        <v>1351</v>
      </c>
      <c r="F739" s="15">
        <v>2</v>
      </c>
      <c r="G739" s="14" t="e">
        <f t="shared" si="2"/>
        <v>#VALUE!</v>
      </c>
      <c r="H739" s="43" t="s">
        <v>1429</v>
      </c>
      <c r="I739" s="31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.75" customHeight="1" x14ac:dyDescent="0.25">
      <c r="A740" s="41" t="s">
        <v>1430</v>
      </c>
      <c r="B740" s="12" t="s">
        <v>698</v>
      </c>
      <c r="C740" s="13" t="s">
        <v>1351</v>
      </c>
      <c r="D740" s="14" t="s">
        <v>1351</v>
      </c>
      <c r="E740" s="14" t="s">
        <v>1351</v>
      </c>
      <c r="F740" s="15">
        <v>1</v>
      </c>
      <c r="G740" s="14" t="e">
        <f t="shared" si="2"/>
        <v>#VALUE!</v>
      </c>
      <c r="H740" s="43" t="s">
        <v>1321</v>
      </c>
      <c r="I740" s="31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.75" customHeight="1" x14ac:dyDescent="0.25">
      <c r="A741" s="41" t="s">
        <v>1430</v>
      </c>
      <c r="B741" s="12" t="s">
        <v>706</v>
      </c>
      <c r="C741" s="13" t="s">
        <v>1351</v>
      </c>
      <c r="D741" s="14" t="s">
        <v>1351</v>
      </c>
      <c r="E741" s="14" t="s">
        <v>1351</v>
      </c>
      <c r="F741" s="15">
        <v>1</v>
      </c>
      <c r="G741" s="14" t="e">
        <f t="shared" si="2"/>
        <v>#VALUE!</v>
      </c>
      <c r="H741" s="43" t="s">
        <v>1321</v>
      </c>
      <c r="I741" s="31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.75" customHeight="1" x14ac:dyDescent="0.25">
      <c r="A742" s="41" t="s">
        <v>1430</v>
      </c>
      <c r="B742" s="12" t="s">
        <v>715</v>
      </c>
      <c r="C742" s="13" t="s">
        <v>1351</v>
      </c>
      <c r="D742" s="14" t="s">
        <v>1351</v>
      </c>
      <c r="E742" s="14" t="s">
        <v>1351</v>
      </c>
      <c r="F742" s="15">
        <v>1</v>
      </c>
      <c r="G742" s="14" t="e">
        <f t="shared" si="2"/>
        <v>#VALUE!</v>
      </c>
      <c r="H742" s="43" t="s">
        <v>1321</v>
      </c>
      <c r="I742" s="31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.75" customHeight="1" x14ac:dyDescent="0.25">
      <c r="A743" s="41" t="s">
        <v>1430</v>
      </c>
      <c r="B743" s="12" t="s">
        <v>1355</v>
      </c>
      <c r="C743" s="13" t="s">
        <v>1351</v>
      </c>
      <c r="D743" s="14" t="s">
        <v>1351</v>
      </c>
      <c r="E743" s="14" t="s">
        <v>1351</v>
      </c>
      <c r="F743" s="15">
        <v>2</v>
      </c>
      <c r="G743" s="14" t="e">
        <f t="shared" si="2"/>
        <v>#VALUE!</v>
      </c>
      <c r="H743" s="43" t="s">
        <v>1321</v>
      </c>
      <c r="I743" s="31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.75" customHeight="1" x14ac:dyDescent="0.25">
      <c r="A744" s="41" t="s">
        <v>1430</v>
      </c>
      <c r="B744" s="12" t="s">
        <v>1356</v>
      </c>
      <c r="C744" s="13" t="s">
        <v>1351</v>
      </c>
      <c r="D744" s="14" t="s">
        <v>1351</v>
      </c>
      <c r="E744" s="14" t="s">
        <v>1351</v>
      </c>
      <c r="F744" s="15">
        <v>4</v>
      </c>
      <c r="G744" s="14" t="e">
        <f t="shared" si="2"/>
        <v>#VALUE!</v>
      </c>
      <c r="H744" s="43" t="s">
        <v>1321</v>
      </c>
      <c r="I744" s="31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.75" customHeight="1" x14ac:dyDescent="0.25">
      <c r="A745" s="41" t="s">
        <v>1430</v>
      </c>
      <c r="B745" s="12" t="s">
        <v>737</v>
      </c>
      <c r="C745" s="13" t="s">
        <v>1351</v>
      </c>
      <c r="D745" s="14" t="s">
        <v>1351</v>
      </c>
      <c r="E745" s="14" t="s">
        <v>1351</v>
      </c>
      <c r="F745" s="15">
        <v>2</v>
      </c>
      <c r="G745" s="14" t="e">
        <f t="shared" si="2"/>
        <v>#VALUE!</v>
      </c>
      <c r="H745" s="43" t="s">
        <v>1321</v>
      </c>
      <c r="I745" s="31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.75" customHeight="1" x14ac:dyDescent="0.25">
      <c r="A746" s="59" t="s">
        <v>1431</v>
      </c>
      <c r="B746" s="12" t="s">
        <v>218</v>
      </c>
      <c r="C746" s="13" t="s">
        <v>1351</v>
      </c>
      <c r="D746" s="14" t="s">
        <v>1351</v>
      </c>
      <c r="E746" s="14" t="s">
        <v>1351</v>
      </c>
      <c r="F746" s="15">
        <v>1</v>
      </c>
      <c r="G746" s="14" t="e">
        <f t="shared" si="2"/>
        <v>#VALUE!</v>
      </c>
      <c r="H746" s="43" t="s">
        <v>1347</v>
      </c>
      <c r="I746" s="31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.75" customHeight="1" x14ac:dyDescent="0.25">
      <c r="A747" s="59" t="s">
        <v>1431</v>
      </c>
      <c r="B747" s="12" t="s">
        <v>91</v>
      </c>
      <c r="C747" s="13" t="s">
        <v>1351</v>
      </c>
      <c r="D747" s="14" t="s">
        <v>1351</v>
      </c>
      <c r="E747" s="14" t="s">
        <v>1351</v>
      </c>
      <c r="F747" s="15">
        <v>0.34810000000000002</v>
      </c>
      <c r="G747" s="14" t="e">
        <f t="shared" si="2"/>
        <v>#VALUE!</v>
      </c>
      <c r="H747" s="43" t="s">
        <v>1347</v>
      </c>
      <c r="I747" s="31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.75" customHeight="1" x14ac:dyDescent="0.25">
      <c r="A748" s="19">
        <v>8259</v>
      </c>
      <c r="B748" s="12" t="s">
        <v>779</v>
      </c>
      <c r="C748" s="13" t="s">
        <v>1351</v>
      </c>
      <c r="D748" s="14" t="s">
        <v>1351</v>
      </c>
      <c r="E748" s="14" t="s">
        <v>1351</v>
      </c>
      <c r="F748" s="15">
        <v>5</v>
      </c>
      <c r="G748" s="14" t="e">
        <f t="shared" si="2"/>
        <v>#VALUE!</v>
      </c>
      <c r="H748" s="43" t="s">
        <v>1327</v>
      </c>
      <c r="I748" s="31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.75" customHeight="1" x14ac:dyDescent="0.25">
      <c r="A749" s="19">
        <v>8259</v>
      </c>
      <c r="B749" s="12" t="s">
        <v>898</v>
      </c>
      <c r="C749" s="13" t="s">
        <v>1351</v>
      </c>
      <c r="D749" s="14" t="s">
        <v>1351</v>
      </c>
      <c r="E749" s="14" t="s">
        <v>1351</v>
      </c>
      <c r="F749" s="15">
        <v>1</v>
      </c>
      <c r="G749" s="14" t="e">
        <f t="shared" si="2"/>
        <v>#VALUE!</v>
      </c>
      <c r="H749" s="43" t="s">
        <v>1327</v>
      </c>
      <c r="I749" s="31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.75" customHeight="1" x14ac:dyDescent="0.25">
      <c r="A750" s="19">
        <v>8259</v>
      </c>
      <c r="B750" s="12" t="s">
        <v>678</v>
      </c>
      <c r="C750" s="13" t="s">
        <v>1351</v>
      </c>
      <c r="D750" s="14" t="s">
        <v>1351</v>
      </c>
      <c r="E750" s="14" t="s">
        <v>1351</v>
      </c>
      <c r="F750" s="15">
        <v>1</v>
      </c>
      <c r="G750" s="14" t="e">
        <f t="shared" si="2"/>
        <v>#VALUE!</v>
      </c>
      <c r="H750" s="43" t="s">
        <v>1327</v>
      </c>
      <c r="I750" s="31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.75" customHeight="1" x14ac:dyDescent="0.25">
      <c r="A751" s="44">
        <v>8260</v>
      </c>
      <c r="B751" s="12" t="s">
        <v>698</v>
      </c>
      <c r="C751" s="13" t="s">
        <v>1351</v>
      </c>
      <c r="D751" s="14" t="s">
        <v>1351</v>
      </c>
      <c r="E751" s="14" t="s">
        <v>1351</v>
      </c>
      <c r="F751" s="15">
        <v>1</v>
      </c>
      <c r="G751" s="14" t="e">
        <f t="shared" si="2"/>
        <v>#VALUE!</v>
      </c>
      <c r="H751" s="43" t="s">
        <v>1359</v>
      </c>
      <c r="I751" s="31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.75" customHeight="1" x14ac:dyDescent="0.25">
      <c r="A752" s="44">
        <v>8260</v>
      </c>
      <c r="B752" s="12" t="s">
        <v>735</v>
      </c>
      <c r="C752" s="13" t="s">
        <v>1351</v>
      </c>
      <c r="D752" s="14" t="s">
        <v>1351</v>
      </c>
      <c r="E752" s="14" t="s">
        <v>1351</v>
      </c>
      <c r="F752" s="15">
        <v>1</v>
      </c>
      <c r="G752" s="14" t="e">
        <f t="shared" si="2"/>
        <v>#VALUE!</v>
      </c>
      <c r="H752" s="43" t="s">
        <v>1359</v>
      </c>
      <c r="I752" s="31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.75" customHeight="1" x14ac:dyDescent="0.25">
      <c r="A753" s="34">
        <v>8263</v>
      </c>
      <c r="B753" s="12" t="s">
        <v>1022</v>
      </c>
      <c r="C753" s="13" t="s">
        <v>1351</v>
      </c>
      <c r="D753" s="14" t="s">
        <v>1351</v>
      </c>
      <c r="E753" s="14" t="s">
        <v>1351</v>
      </c>
      <c r="F753" s="15">
        <v>1</v>
      </c>
      <c r="G753" s="14" t="e">
        <f t="shared" si="2"/>
        <v>#VALUE!</v>
      </c>
      <c r="H753" s="43" t="s">
        <v>1347</v>
      </c>
      <c r="I753" s="31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.75" customHeight="1" x14ac:dyDescent="0.25">
      <c r="A754" s="60">
        <v>8264</v>
      </c>
      <c r="B754" s="12" t="s">
        <v>986</v>
      </c>
      <c r="C754" s="13" t="s">
        <v>1351</v>
      </c>
      <c r="D754" s="14" t="s">
        <v>1351</v>
      </c>
      <c r="E754" s="14" t="s">
        <v>1351</v>
      </c>
      <c r="F754" s="15">
        <v>1</v>
      </c>
      <c r="G754" s="14" t="e">
        <f t="shared" si="2"/>
        <v>#VALUE!</v>
      </c>
      <c r="H754" s="43" t="s">
        <v>1361</v>
      </c>
      <c r="I754" s="31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.75" customHeight="1" x14ac:dyDescent="0.25">
      <c r="A755" s="60">
        <v>8264</v>
      </c>
      <c r="B755" s="12" t="s">
        <v>183</v>
      </c>
      <c r="C755" s="13" t="s">
        <v>1351</v>
      </c>
      <c r="D755" s="14" t="s">
        <v>1351</v>
      </c>
      <c r="E755" s="14" t="s">
        <v>1351</v>
      </c>
      <c r="F755" s="15">
        <v>1</v>
      </c>
      <c r="G755" s="14" t="e">
        <f t="shared" si="2"/>
        <v>#VALUE!</v>
      </c>
      <c r="H755" s="43" t="s">
        <v>1361</v>
      </c>
      <c r="I755" s="31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.75" customHeight="1" x14ac:dyDescent="0.25">
      <c r="A756" s="37">
        <v>8265</v>
      </c>
      <c r="B756" s="12" t="s">
        <v>234</v>
      </c>
      <c r="C756" s="13" t="s">
        <v>1351</v>
      </c>
      <c r="D756" s="14" t="s">
        <v>1351</v>
      </c>
      <c r="E756" s="14" t="s">
        <v>1351</v>
      </c>
      <c r="F756" s="15">
        <v>1</v>
      </c>
      <c r="G756" s="14" t="e">
        <f t="shared" si="2"/>
        <v>#VALUE!</v>
      </c>
      <c r="H756" s="43" t="s">
        <v>1432</v>
      </c>
      <c r="I756" s="31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.75" customHeight="1" x14ac:dyDescent="0.25">
      <c r="A757" s="25">
        <v>8267</v>
      </c>
      <c r="B757" s="12" t="s">
        <v>234</v>
      </c>
      <c r="C757" s="13" t="s">
        <v>1351</v>
      </c>
      <c r="D757" s="14" t="s">
        <v>1351</v>
      </c>
      <c r="E757" s="14" t="s">
        <v>1351</v>
      </c>
      <c r="F757" s="15">
        <v>6</v>
      </c>
      <c r="G757" s="14" t="e">
        <f t="shared" si="2"/>
        <v>#VALUE!</v>
      </c>
      <c r="H757" s="43" t="s">
        <v>1320</v>
      </c>
      <c r="I757" s="31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.75" customHeight="1" x14ac:dyDescent="0.25">
      <c r="A758" s="61">
        <v>8268</v>
      </c>
      <c r="B758" s="12" t="s">
        <v>698</v>
      </c>
      <c r="C758" s="13" t="s">
        <v>1351</v>
      </c>
      <c r="D758" s="14" t="s">
        <v>1351</v>
      </c>
      <c r="E758" s="14" t="s">
        <v>1351</v>
      </c>
      <c r="F758" s="15">
        <v>1</v>
      </c>
      <c r="G758" s="14" t="e">
        <f t="shared" si="2"/>
        <v>#VALUE!</v>
      </c>
      <c r="H758" s="43" t="s">
        <v>1316</v>
      </c>
      <c r="I758" s="31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.75" customHeight="1" x14ac:dyDescent="0.25">
      <c r="A759" s="23">
        <v>8269</v>
      </c>
      <c r="B759" s="12" t="s">
        <v>236</v>
      </c>
      <c r="C759" s="13" t="s">
        <v>1351</v>
      </c>
      <c r="D759" s="14" t="s">
        <v>1351</v>
      </c>
      <c r="E759" s="14" t="s">
        <v>1351</v>
      </c>
      <c r="F759" s="15">
        <v>2.5</v>
      </c>
      <c r="G759" s="14" t="e">
        <f t="shared" si="2"/>
        <v>#VALUE!</v>
      </c>
      <c r="H759" s="43" t="s">
        <v>1323</v>
      </c>
      <c r="I759" s="31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.75" customHeight="1" x14ac:dyDescent="0.25">
      <c r="A760" s="40">
        <v>8270</v>
      </c>
      <c r="B760" s="12" t="s">
        <v>236</v>
      </c>
      <c r="C760" s="13" t="s">
        <v>1351</v>
      </c>
      <c r="D760" s="14" t="s">
        <v>1351</v>
      </c>
      <c r="E760" s="14" t="s">
        <v>1351</v>
      </c>
      <c r="F760" s="15">
        <v>1.5</v>
      </c>
      <c r="G760" s="14" t="e">
        <f t="shared" si="2"/>
        <v>#VALUE!</v>
      </c>
      <c r="H760" s="43" t="s">
        <v>1330</v>
      </c>
      <c r="I760" s="31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.75" customHeight="1" x14ac:dyDescent="0.25">
      <c r="A761" s="40">
        <v>8270</v>
      </c>
      <c r="B761" s="12" t="s">
        <v>888</v>
      </c>
      <c r="C761" s="13" t="s">
        <v>1351</v>
      </c>
      <c r="D761" s="14" t="s">
        <v>1351</v>
      </c>
      <c r="E761" s="14" t="s">
        <v>1351</v>
      </c>
      <c r="F761" s="15">
        <v>4</v>
      </c>
      <c r="G761" s="14" t="e">
        <f t="shared" si="2"/>
        <v>#VALUE!</v>
      </c>
      <c r="H761" s="43" t="s">
        <v>1330</v>
      </c>
      <c r="I761" s="31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.75" customHeight="1" x14ac:dyDescent="0.25">
      <c r="A762" s="41">
        <v>8271</v>
      </c>
      <c r="B762" s="12" t="s">
        <v>698</v>
      </c>
      <c r="C762" s="13" t="s">
        <v>1351</v>
      </c>
      <c r="D762" s="14" t="s">
        <v>1351</v>
      </c>
      <c r="E762" s="14" t="s">
        <v>1351</v>
      </c>
      <c r="F762" s="15">
        <v>2</v>
      </c>
      <c r="G762" s="14" t="e">
        <f t="shared" si="2"/>
        <v>#VALUE!</v>
      </c>
      <c r="H762" s="43" t="s">
        <v>1319</v>
      </c>
      <c r="I762" s="31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.75" customHeight="1" x14ac:dyDescent="0.25">
      <c r="A763" s="41">
        <v>8271</v>
      </c>
      <c r="B763" s="12" t="s">
        <v>737</v>
      </c>
      <c r="C763" s="13" t="s">
        <v>1351</v>
      </c>
      <c r="D763" s="14" t="s">
        <v>1351</v>
      </c>
      <c r="E763" s="14" t="s">
        <v>1351</v>
      </c>
      <c r="F763" s="15">
        <v>3</v>
      </c>
      <c r="G763" s="14" t="e">
        <f t="shared" si="2"/>
        <v>#VALUE!</v>
      </c>
      <c r="H763" s="43" t="s">
        <v>1319</v>
      </c>
      <c r="I763" s="31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.75" customHeight="1" x14ac:dyDescent="0.25">
      <c r="A764" s="41">
        <v>8271</v>
      </c>
      <c r="B764" s="12" t="s">
        <v>673</v>
      </c>
      <c r="C764" s="13" t="s">
        <v>1351</v>
      </c>
      <c r="D764" s="14" t="s">
        <v>1351</v>
      </c>
      <c r="E764" s="14" t="s">
        <v>1351</v>
      </c>
      <c r="F764" s="15">
        <v>2</v>
      </c>
      <c r="G764" s="14" t="e">
        <f t="shared" si="2"/>
        <v>#VALUE!</v>
      </c>
      <c r="H764" s="43" t="s">
        <v>1319</v>
      </c>
      <c r="I764" s="31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.75" customHeight="1" x14ac:dyDescent="0.25">
      <c r="A765" s="37">
        <v>8272</v>
      </c>
      <c r="B765" s="12" t="s">
        <v>988</v>
      </c>
      <c r="C765" s="13" t="s">
        <v>1351</v>
      </c>
      <c r="D765" s="14" t="s">
        <v>1351</v>
      </c>
      <c r="E765" s="14" t="s">
        <v>1351</v>
      </c>
      <c r="F765" s="15">
        <v>1</v>
      </c>
      <c r="G765" s="14" t="e">
        <f t="shared" si="2"/>
        <v>#VALUE!</v>
      </c>
      <c r="H765" s="43" t="s">
        <v>1336</v>
      </c>
      <c r="I765" s="31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.75" customHeight="1" x14ac:dyDescent="0.25">
      <c r="A766" s="37">
        <v>8272</v>
      </c>
      <c r="B766" s="12" t="s">
        <v>1000</v>
      </c>
      <c r="C766" s="13" t="s">
        <v>1351</v>
      </c>
      <c r="D766" s="14" t="s">
        <v>1351</v>
      </c>
      <c r="E766" s="14" t="s">
        <v>1351</v>
      </c>
      <c r="F766" s="15">
        <v>1</v>
      </c>
      <c r="G766" s="14" t="e">
        <f t="shared" si="2"/>
        <v>#VALUE!</v>
      </c>
      <c r="H766" s="43" t="s">
        <v>1336</v>
      </c>
      <c r="I766" s="31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.75" customHeight="1" x14ac:dyDescent="0.25">
      <c r="A767" s="34">
        <v>8273</v>
      </c>
      <c r="B767" s="12" t="s">
        <v>234</v>
      </c>
      <c r="C767" s="13" t="s">
        <v>1351</v>
      </c>
      <c r="D767" s="14" t="s">
        <v>1351</v>
      </c>
      <c r="E767" s="14" t="s">
        <v>1351</v>
      </c>
      <c r="F767" s="15">
        <v>1</v>
      </c>
      <c r="G767" s="14" t="e">
        <f t="shared" si="2"/>
        <v>#VALUE!</v>
      </c>
      <c r="H767" s="43" t="s">
        <v>1378</v>
      </c>
      <c r="I767" s="31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.75" customHeight="1" x14ac:dyDescent="0.25">
      <c r="A768" s="34">
        <v>8273</v>
      </c>
      <c r="B768" s="12" t="s">
        <v>1034</v>
      </c>
      <c r="C768" s="13" t="s">
        <v>1351</v>
      </c>
      <c r="D768" s="14" t="s">
        <v>1351</v>
      </c>
      <c r="E768" s="14" t="s">
        <v>1351</v>
      </c>
      <c r="F768" s="15">
        <v>1</v>
      </c>
      <c r="G768" s="14" t="e">
        <f t="shared" ref="G768:G868" si="3">ROUND(E768*F768,0)</f>
        <v>#VALUE!</v>
      </c>
      <c r="H768" s="43" t="s">
        <v>1378</v>
      </c>
      <c r="I768" s="31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.75" customHeight="1" x14ac:dyDescent="0.25">
      <c r="A769" s="27">
        <v>8274</v>
      </c>
      <c r="B769" s="12" t="s">
        <v>1000</v>
      </c>
      <c r="C769" s="13" t="s">
        <v>1351</v>
      </c>
      <c r="D769" s="14" t="s">
        <v>1351</v>
      </c>
      <c r="E769" s="14" t="s">
        <v>1351</v>
      </c>
      <c r="F769" s="15">
        <v>4</v>
      </c>
      <c r="G769" s="14" t="e">
        <f t="shared" si="3"/>
        <v>#VALUE!</v>
      </c>
      <c r="H769" s="43" t="s">
        <v>1349</v>
      </c>
      <c r="I769" s="31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.75" customHeight="1" x14ac:dyDescent="0.25">
      <c r="A770" s="27">
        <v>8274</v>
      </c>
      <c r="B770" s="12" t="s">
        <v>1042</v>
      </c>
      <c r="C770" s="13" t="s">
        <v>1351</v>
      </c>
      <c r="D770" s="14" t="s">
        <v>1351</v>
      </c>
      <c r="E770" s="14" t="s">
        <v>1351</v>
      </c>
      <c r="F770" s="15">
        <v>1</v>
      </c>
      <c r="G770" s="14" t="e">
        <f t="shared" si="3"/>
        <v>#VALUE!</v>
      </c>
      <c r="H770" s="43" t="s">
        <v>1349</v>
      </c>
      <c r="I770" s="31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.75" customHeight="1" x14ac:dyDescent="0.25">
      <c r="A771" s="62">
        <v>8276</v>
      </c>
      <c r="B771" s="12" t="s">
        <v>81</v>
      </c>
      <c r="C771" s="13" t="s">
        <v>1351</v>
      </c>
      <c r="D771" s="14" t="s">
        <v>1351</v>
      </c>
      <c r="E771" s="14" t="s">
        <v>1351</v>
      </c>
      <c r="F771" s="15">
        <v>1</v>
      </c>
      <c r="G771" s="14" t="e">
        <f t="shared" si="3"/>
        <v>#VALUE!</v>
      </c>
      <c r="H771" s="43" t="s">
        <v>1345</v>
      </c>
      <c r="I771" s="31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.75" customHeight="1" x14ac:dyDescent="0.25">
      <c r="A772" s="62">
        <v>8276</v>
      </c>
      <c r="B772" s="12" t="s">
        <v>226</v>
      </c>
      <c r="C772" s="13" t="s">
        <v>1351</v>
      </c>
      <c r="D772" s="14" t="s">
        <v>1351</v>
      </c>
      <c r="E772" s="14" t="s">
        <v>1351</v>
      </c>
      <c r="F772" s="15">
        <v>4</v>
      </c>
      <c r="G772" s="14" t="e">
        <f t="shared" si="3"/>
        <v>#VALUE!</v>
      </c>
      <c r="H772" s="43" t="s">
        <v>1345</v>
      </c>
      <c r="I772" s="31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.75" customHeight="1" x14ac:dyDescent="0.25">
      <c r="A773" s="37">
        <v>8278</v>
      </c>
      <c r="B773" s="12" t="s">
        <v>998</v>
      </c>
      <c r="C773" s="13" t="s">
        <v>1351</v>
      </c>
      <c r="D773" s="14" t="s">
        <v>1351</v>
      </c>
      <c r="E773" s="14" t="s">
        <v>1351</v>
      </c>
      <c r="F773" s="15">
        <v>1</v>
      </c>
      <c r="G773" s="14" t="e">
        <f t="shared" si="3"/>
        <v>#VALUE!</v>
      </c>
      <c r="H773" s="43" t="s">
        <v>1342</v>
      </c>
      <c r="I773" s="31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.75" customHeight="1" x14ac:dyDescent="0.25">
      <c r="A774" s="34">
        <v>8279</v>
      </c>
      <c r="B774" s="12" t="s">
        <v>234</v>
      </c>
      <c r="C774" s="13" t="s">
        <v>1351</v>
      </c>
      <c r="D774" s="14" t="s">
        <v>1351</v>
      </c>
      <c r="E774" s="14" t="s">
        <v>1351</v>
      </c>
      <c r="F774" s="15">
        <v>10</v>
      </c>
      <c r="G774" s="14" t="e">
        <f t="shared" si="3"/>
        <v>#VALUE!</v>
      </c>
      <c r="H774" s="43" t="s">
        <v>1352</v>
      </c>
      <c r="I774" s="31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.75" customHeight="1" x14ac:dyDescent="0.25">
      <c r="A775" s="23">
        <v>8280</v>
      </c>
      <c r="B775" s="12" t="s">
        <v>988</v>
      </c>
      <c r="C775" s="13" t="s">
        <v>1351</v>
      </c>
      <c r="D775" s="14" t="s">
        <v>1351</v>
      </c>
      <c r="E775" s="14" t="s">
        <v>1351</v>
      </c>
      <c r="F775" s="15">
        <v>1</v>
      </c>
      <c r="G775" s="14" t="e">
        <f t="shared" si="3"/>
        <v>#VALUE!</v>
      </c>
      <c r="H775" s="43" t="s">
        <v>1342</v>
      </c>
      <c r="I775" s="31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.75" customHeight="1" x14ac:dyDescent="0.25">
      <c r="A776" s="48">
        <v>8283</v>
      </c>
      <c r="B776" s="12" t="s">
        <v>1433</v>
      </c>
      <c r="C776" s="13" t="s">
        <v>1351</v>
      </c>
      <c r="D776" s="14" t="s">
        <v>1351</v>
      </c>
      <c r="E776" s="14" t="s">
        <v>1351</v>
      </c>
      <c r="F776" s="15">
        <v>34</v>
      </c>
      <c r="G776" s="14" t="e">
        <f t="shared" si="3"/>
        <v>#VALUE!</v>
      </c>
      <c r="H776" s="43" t="s">
        <v>1320</v>
      </c>
      <c r="I776" s="31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.75" customHeight="1" x14ac:dyDescent="0.25">
      <c r="A777" s="37">
        <v>8298</v>
      </c>
      <c r="B777" s="12" t="s">
        <v>698</v>
      </c>
      <c r="C777" s="13" t="s">
        <v>1351</v>
      </c>
      <c r="D777" s="14" t="s">
        <v>1351</v>
      </c>
      <c r="E777" s="14" t="s">
        <v>1351</v>
      </c>
      <c r="F777" s="15">
        <v>1</v>
      </c>
      <c r="G777" s="14" t="e">
        <f t="shared" si="3"/>
        <v>#VALUE!</v>
      </c>
      <c r="H777" s="43" t="s">
        <v>1324</v>
      </c>
      <c r="I777" s="31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.75" customHeight="1" x14ac:dyDescent="0.25">
      <c r="A778" s="28">
        <v>8419</v>
      </c>
      <c r="B778" s="12" t="s">
        <v>1138</v>
      </c>
      <c r="C778" s="13" t="s">
        <v>1351</v>
      </c>
      <c r="D778" s="14" t="s">
        <v>1351</v>
      </c>
      <c r="E778" s="14" t="s">
        <v>1351</v>
      </c>
      <c r="F778" s="15">
        <v>0.66600000000000004</v>
      </c>
      <c r="G778" s="14" t="e">
        <f t="shared" si="3"/>
        <v>#VALUE!</v>
      </c>
      <c r="H778" s="43" t="s">
        <v>1345</v>
      </c>
      <c r="I778" s="31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.75" customHeight="1" x14ac:dyDescent="0.25">
      <c r="A779" s="35">
        <v>8420</v>
      </c>
      <c r="B779" s="12" t="s">
        <v>1120</v>
      </c>
      <c r="C779" s="13" t="s">
        <v>1351</v>
      </c>
      <c r="D779" s="14" t="s">
        <v>1351</v>
      </c>
      <c r="E779" s="14" t="s">
        <v>1351</v>
      </c>
      <c r="F779" s="15">
        <v>16</v>
      </c>
      <c r="G779" s="14" t="e">
        <f t="shared" si="3"/>
        <v>#VALUE!</v>
      </c>
      <c r="H779" s="43" t="s">
        <v>1345</v>
      </c>
      <c r="I779" s="31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.75" customHeight="1" x14ac:dyDescent="0.25">
      <c r="A780" s="17">
        <v>8421</v>
      </c>
      <c r="B780" s="12" t="s">
        <v>1363</v>
      </c>
      <c r="C780" s="13" t="s">
        <v>1351</v>
      </c>
      <c r="D780" s="14" t="s">
        <v>1351</v>
      </c>
      <c r="E780" s="14" t="s">
        <v>1351</v>
      </c>
      <c r="F780" s="15">
        <v>88</v>
      </c>
      <c r="G780" s="14" t="e">
        <f t="shared" si="3"/>
        <v>#VALUE!</v>
      </c>
      <c r="H780" s="43" t="s">
        <v>1345</v>
      </c>
      <c r="I780" s="31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.75" customHeight="1" x14ac:dyDescent="0.25">
      <c r="A781" s="17">
        <v>8421</v>
      </c>
      <c r="B781" s="12" t="s">
        <v>1018</v>
      </c>
      <c r="C781" s="13" t="s">
        <v>1351</v>
      </c>
      <c r="D781" s="14" t="s">
        <v>1351</v>
      </c>
      <c r="E781" s="14" t="s">
        <v>1351</v>
      </c>
      <c r="F781" s="15">
        <v>10</v>
      </c>
      <c r="G781" s="14" t="e">
        <f t="shared" si="3"/>
        <v>#VALUE!</v>
      </c>
      <c r="H781" s="43" t="s">
        <v>1345</v>
      </c>
      <c r="I781" s="31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.75" customHeight="1" x14ac:dyDescent="0.25">
      <c r="A782" s="17">
        <v>8421</v>
      </c>
      <c r="B782" s="12" t="s">
        <v>1038</v>
      </c>
      <c r="C782" s="13" t="s">
        <v>1351</v>
      </c>
      <c r="D782" s="14" t="s">
        <v>1351</v>
      </c>
      <c r="E782" s="14" t="s">
        <v>1351</v>
      </c>
      <c r="F782" s="15">
        <v>16</v>
      </c>
      <c r="G782" s="14" t="e">
        <f t="shared" si="3"/>
        <v>#VALUE!</v>
      </c>
      <c r="H782" s="43" t="s">
        <v>1345</v>
      </c>
      <c r="I782" s="31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.75" customHeight="1" x14ac:dyDescent="0.25">
      <c r="A783" s="17">
        <v>8421</v>
      </c>
      <c r="B783" s="12" t="s">
        <v>1006</v>
      </c>
      <c r="C783" s="13" t="s">
        <v>1351</v>
      </c>
      <c r="D783" s="14" t="s">
        <v>1351</v>
      </c>
      <c r="E783" s="14" t="s">
        <v>1351</v>
      </c>
      <c r="F783" s="15">
        <v>24</v>
      </c>
      <c r="G783" s="14" t="e">
        <f t="shared" si="3"/>
        <v>#VALUE!</v>
      </c>
      <c r="H783" s="43" t="s">
        <v>1345</v>
      </c>
      <c r="I783" s="31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.75" customHeight="1" x14ac:dyDescent="0.25">
      <c r="A784" s="17">
        <v>8421</v>
      </c>
      <c r="B784" s="12" t="s">
        <v>1000</v>
      </c>
      <c r="C784" s="13" t="s">
        <v>1351</v>
      </c>
      <c r="D784" s="14" t="s">
        <v>1351</v>
      </c>
      <c r="E784" s="14" t="s">
        <v>1351</v>
      </c>
      <c r="F784" s="15">
        <v>18</v>
      </c>
      <c r="G784" s="14" t="e">
        <f t="shared" si="3"/>
        <v>#VALUE!</v>
      </c>
      <c r="H784" s="43" t="s">
        <v>1345</v>
      </c>
      <c r="I784" s="31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.75" customHeight="1" x14ac:dyDescent="0.25">
      <c r="A785" s="17">
        <v>8421</v>
      </c>
      <c r="B785" s="12" t="s">
        <v>1026</v>
      </c>
      <c r="C785" s="13" t="s">
        <v>1351</v>
      </c>
      <c r="D785" s="14" t="s">
        <v>1351</v>
      </c>
      <c r="E785" s="14" t="s">
        <v>1351</v>
      </c>
      <c r="F785" s="15">
        <v>3</v>
      </c>
      <c r="G785" s="14" t="e">
        <f t="shared" si="3"/>
        <v>#VALUE!</v>
      </c>
      <c r="H785" s="43" t="s">
        <v>1345</v>
      </c>
      <c r="I785" s="31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.75" customHeight="1" x14ac:dyDescent="0.25">
      <c r="A786" s="60">
        <v>8422</v>
      </c>
      <c r="B786" s="12" t="s">
        <v>1192</v>
      </c>
      <c r="C786" s="13" t="s">
        <v>1351</v>
      </c>
      <c r="D786" s="14" t="s">
        <v>1351</v>
      </c>
      <c r="E786" s="14" t="s">
        <v>1351</v>
      </c>
      <c r="F786" s="15">
        <v>4</v>
      </c>
      <c r="G786" s="14" t="e">
        <f t="shared" si="3"/>
        <v>#VALUE!</v>
      </c>
      <c r="H786" s="43" t="s">
        <v>1345</v>
      </c>
      <c r="I786" s="31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.75" customHeight="1" x14ac:dyDescent="0.25">
      <c r="A787" s="32">
        <v>8423</v>
      </c>
      <c r="B787" s="12" t="s">
        <v>1207</v>
      </c>
      <c r="C787" s="13" t="s">
        <v>1351</v>
      </c>
      <c r="D787" s="14" t="s">
        <v>1351</v>
      </c>
      <c r="E787" s="14" t="s">
        <v>1351</v>
      </c>
      <c r="F787" s="15">
        <v>11</v>
      </c>
      <c r="G787" s="14" t="e">
        <f t="shared" si="3"/>
        <v>#VALUE!</v>
      </c>
      <c r="H787" s="43" t="s">
        <v>1345</v>
      </c>
      <c r="I787" s="31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.75" customHeight="1" x14ac:dyDescent="0.25">
      <c r="A788" s="32">
        <v>8423</v>
      </c>
      <c r="B788" s="12" t="s">
        <v>1211</v>
      </c>
      <c r="C788" s="13" t="s">
        <v>1351</v>
      </c>
      <c r="D788" s="14" t="s">
        <v>1351</v>
      </c>
      <c r="E788" s="14" t="s">
        <v>1351</v>
      </c>
      <c r="F788" s="15">
        <v>1</v>
      </c>
      <c r="G788" s="14" t="e">
        <f t="shared" si="3"/>
        <v>#VALUE!</v>
      </c>
      <c r="H788" s="43" t="s">
        <v>1345</v>
      </c>
      <c r="I788" s="31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.75" customHeight="1" x14ac:dyDescent="0.25">
      <c r="A789" s="32">
        <v>8423</v>
      </c>
      <c r="B789" s="12" t="s">
        <v>1205</v>
      </c>
      <c r="C789" s="13" t="s">
        <v>1351</v>
      </c>
      <c r="D789" s="14" t="s">
        <v>1351</v>
      </c>
      <c r="E789" s="14" t="s">
        <v>1351</v>
      </c>
      <c r="F789" s="15">
        <v>1</v>
      </c>
      <c r="G789" s="14" t="e">
        <f t="shared" si="3"/>
        <v>#VALUE!</v>
      </c>
      <c r="H789" s="43" t="s">
        <v>1345</v>
      </c>
      <c r="I789" s="31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.75" customHeight="1" x14ac:dyDescent="0.25">
      <c r="A790" s="41">
        <v>8424</v>
      </c>
      <c r="B790" s="12" t="s">
        <v>1363</v>
      </c>
      <c r="C790" s="13" t="s">
        <v>1351</v>
      </c>
      <c r="D790" s="14" t="s">
        <v>1351</v>
      </c>
      <c r="E790" s="14" t="s">
        <v>1351</v>
      </c>
      <c r="F790" s="15">
        <v>88</v>
      </c>
      <c r="G790" s="14" t="e">
        <f t="shared" si="3"/>
        <v>#VALUE!</v>
      </c>
      <c r="H790" s="43" t="s">
        <v>1345</v>
      </c>
      <c r="I790" s="31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.75" customHeight="1" x14ac:dyDescent="0.25">
      <c r="A791" s="41">
        <v>8424</v>
      </c>
      <c r="B791" s="12" t="s">
        <v>1018</v>
      </c>
      <c r="C791" s="13" t="s">
        <v>1351</v>
      </c>
      <c r="D791" s="14" t="s">
        <v>1351</v>
      </c>
      <c r="E791" s="14" t="s">
        <v>1351</v>
      </c>
      <c r="F791" s="15">
        <v>10</v>
      </c>
      <c r="G791" s="14" t="e">
        <f t="shared" si="3"/>
        <v>#VALUE!</v>
      </c>
      <c r="H791" s="43" t="s">
        <v>1345</v>
      </c>
      <c r="I791" s="31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.75" customHeight="1" x14ac:dyDescent="0.25">
      <c r="A792" s="41">
        <v>8424</v>
      </c>
      <c r="B792" s="12" t="s">
        <v>1038</v>
      </c>
      <c r="C792" s="13" t="s">
        <v>1351</v>
      </c>
      <c r="D792" s="14" t="s">
        <v>1351</v>
      </c>
      <c r="E792" s="14" t="s">
        <v>1351</v>
      </c>
      <c r="F792" s="15">
        <v>18</v>
      </c>
      <c r="G792" s="14" t="e">
        <f t="shared" si="3"/>
        <v>#VALUE!</v>
      </c>
      <c r="H792" s="43" t="s">
        <v>1345</v>
      </c>
      <c r="I792" s="31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.75" customHeight="1" x14ac:dyDescent="0.25">
      <c r="A793" s="41">
        <v>8424</v>
      </c>
      <c r="B793" s="12" t="s">
        <v>1006</v>
      </c>
      <c r="C793" s="13" t="s">
        <v>1351</v>
      </c>
      <c r="D793" s="14" t="s">
        <v>1351</v>
      </c>
      <c r="E793" s="14" t="s">
        <v>1351</v>
      </c>
      <c r="F793" s="15">
        <v>56</v>
      </c>
      <c r="G793" s="14" t="e">
        <f t="shared" si="3"/>
        <v>#VALUE!</v>
      </c>
      <c r="H793" s="43" t="s">
        <v>1345</v>
      </c>
      <c r="I793" s="31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.75" customHeight="1" x14ac:dyDescent="0.25">
      <c r="A794" s="41">
        <v>8424</v>
      </c>
      <c r="B794" s="12" t="s">
        <v>1000</v>
      </c>
      <c r="C794" s="13" t="s">
        <v>1351</v>
      </c>
      <c r="D794" s="14" t="s">
        <v>1351</v>
      </c>
      <c r="E794" s="14" t="s">
        <v>1351</v>
      </c>
      <c r="F794" s="15">
        <v>10</v>
      </c>
      <c r="G794" s="14" t="e">
        <f t="shared" si="3"/>
        <v>#VALUE!</v>
      </c>
      <c r="H794" s="43" t="s">
        <v>1345</v>
      </c>
      <c r="I794" s="31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.75" customHeight="1" x14ac:dyDescent="0.25">
      <c r="A795" s="41">
        <v>8424</v>
      </c>
      <c r="B795" s="12" t="s">
        <v>1026</v>
      </c>
      <c r="C795" s="13" t="s">
        <v>1351</v>
      </c>
      <c r="D795" s="14" t="s">
        <v>1351</v>
      </c>
      <c r="E795" s="14" t="s">
        <v>1351</v>
      </c>
      <c r="F795" s="15">
        <v>0</v>
      </c>
      <c r="G795" s="14" t="e">
        <f t="shared" si="3"/>
        <v>#VALUE!</v>
      </c>
      <c r="H795" s="43" t="s">
        <v>1345</v>
      </c>
      <c r="I795" s="31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.75" customHeight="1" x14ac:dyDescent="0.25">
      <c r="A796" s="41">
        <v>8424</v>
      </c>
      <c r="B796" s="12" t="s">
        <v>988</v>
      </c>
      <c r="C796" s="13" t="s">
        <v>1351</v>
      </c>
      <c r="D796" s="14" t="s">
        <v>1351</v>
      </c>
      <c r="E796" s="14" t="s">
        <v>1351</v>
      </c>
      <c r="F796" s="15">
        <v>1</v>
      </c>
      <c r="G796" s="14" t="e">
        <f t="shared" si="3"/>
        <v>#VALUE!</v>
      </c>
      <c r="H796" s="43" t="s">
        <v>1345</v>
      </c>
      <c r="I796" s="31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.75" customHeight="1" x14ac:dyDescent="0.25">
      <c r="A797" s="26">
        <v>8425</v>
      </c>
      <c r="B797" s="12" t="s">
        <v>1192</v>
      </c>
      <c r="C797" s="13" t="s">
        <v>1351</v>
      </c>
      <c r="D797" s="14" t="s">
        <v>1351</v>
      </c>
      <c r="E797" s="14" t="s">
        <v>1351</v>
      </c>
      <c r="F797" s="15">
        <v>5</v>
      </c>
      <c r="G797" s="14" t="e">
        <f t="shared" si="3"/>
        <v>#VALUE!</v>
      </c>
      <c r="H797" s="43" t="s">
        <v>1345</v>
      </c>
      <c r="I797" s="31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.75" customHeight="1" x14ac:dyDescent="0.25">
      <c r="A798" s="37">
        <v>8426</v>
      </c>
      <c r="B798" s="12" t="s">
        <v>1207</v>
      </c>
      <c r="C798" s="13" t="s">
        <v>1351</v>
      </c>
      <c r="D798" s="14" t="s">
        <v>1351</v>
      </c>
      <c r="E798" s="14" t="s">
        <v>1351</v>
      </c>
      <c r="F798" s="15">
        <v>9</v>
      </c>
      <c r="G798" s="14" t="e">
        <f t="shared" si="3"/>
        <v>#VALUE!</v>
      </c>
      <c r="H798" s="43" t="s">
        <v>1345</v>
      </c>
      <c r="I798" s="31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.75" customHeight="1" x14ac:dyDescent="0.25">
      <c r="A799" s="37">
        <v>8426</v>
      </c>
      <c r="B799" s="12" t="s">
        <v>1211</v>
      </c>
      <c r="C799" s="13" t="s">
        <v>1351</v>
      </c>
      <c r="D799" s="14" t="s">
        <v>1351</v>
      </c>
      <c r="E799" s="14" t="s">
        <v>1351</v>
      </c>
      <c r="F799" s="15">
        <v>1</v>
      </c>
      <c r="G799" s="14" t="e">
        <f t="shared" si="3"/>
        <v>#VALUE!</v>
      </c>
      <c r="H799" s="43" t="s">
        <v>1345</v>
      </c>
      <c r="I799" s="31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.75" customHeight="1" x14ac:dyDescent="0.25">
      <c r="A800" s="37">
        <v>8426</v>
      </c>
      <c r="B800" s="12" t="s">
        <v>1205</v>
      </c>
      <c r="C800" s="13" t="s">
        <v>1351</v>
      </c>
      <c r="D800" s="14" t="s">
        <v>1351</v>
      </c>
      <c r="E800" s="14" t="s">
        <v>1351</v>
      </c>
      <c r="F800" s="15">
        <v>1</v>
      </c>
      <c r="G800" s="14" t="e">
        <f t="shared" si="3"/>
        <v>#VALUE!</v>
      </c>
      <c r="H800" s="43" t="s">
        <v>1345</v>
      </c>
      <c r="I800" s="31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.75" customHeight="1" x14ac:dyDescent="0.25">
      <c r="A801" s="37">
        <v>8426</v>
      </c>
      <c r="B801" s="12" t="s">
        <v>1209</v>
      </c>
      <c r="C801" s="13" t="s">
        <v>1351</v>
      </c>
      <c r="D801" s="14" t="s">
        <v>1351</v>
      </c>
      <c r="E801" s="14" t="s">
        <v>1351</v>
      </c>
      <c r="F801" s="15">
        <v>1</v>
      </c>
      <c r="G801" s="14" t="e">
        <f t="shared" si="3"/>
        <v>#VALUE!</v>
      </c>
      <c r="H801" s="43" t="s">
        <v>1345</v>
      </c>
      <c r="I801" s="31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.75" customHeight="1" x14ac:dyDescent="0.25">
      <c r="A802" s="58">
        <v>8427</v>
      </c>
      <c r="B802" s="12" t="s">
        <v>51</v>
      </c>
      <c r="C802" s="13" t="s">
        <v>1351</v>
      </c>
      <c r="D802" s="14" t="s">
        <v>1351</v>
      </c>
      <c r="E802" s="14" t="s">
        <v>1351</v>
      </c>
      <c r="F802" s="15">
        <v>2</v>
      </c>
      <c r="G802" s="14" t="e">
        <f t="shared" si="3"/>
        <v>#VALUE!</v>
      </c>
      <c r="H802" s="43" t="s">
        <v>1434</v>
      </c>
      <c r="I802" s="31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.75" customHeight="1" x14ac:dyDescent="0.25">
      <c r="A803" s="58">
        <v>8427</v>
      </c>
      <c r="B803" s="12" t="s">
        <v>133</v>
      </c>
      <c r="C803" s="13" t="s">
        <v>1351</v>
      </c>
      <c r="D803" s="14" t="s">
        <v>1351</v>
      </c>
      <c r="E803" s="14" t="s">
        <v>1351</v>
      </c>
      <c r="F803" s="15">
        <v>17.258099999999999</v>
      </c>
      <c r="G803" s="14" t="e">
        <f t="shared" si="3"/>
        <v>#VALUE!</v>
      </c>
      <c r="H803" s="43" t="s">
        <v>1434</v>
      </c>
      <c r="I803" s="31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.75" customHeight="1" x14ac:dyDescent="0.25">
      <c r="A804" s="58">
        <v>8427</v>
      </c>
      <c r="B804" s="12" t="s">
        <v>101</v>
      </c>
      <c r="C804" s="13" t="s">
        <v>1351</v>
      </c>
      <c r="D804" s="14" t="s">
        <v>1351</v>
      </c>
      <c r="E804" s="14" t="s">
        <v>1351</v>
      </c>
      <c r="F804" s="15">
        <v>49.629100000000001</v>
      </c>
      <c r="G804" s="14" t="e">
        <f t="shared" si="3"/>
        <v>#VALUE!</v>
      </c>
      <c r="H804" s="43" t="s">
        <v>1434</v>
      </c>
      <c r="I804" s="31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.75" customHeight="1" x14ac:dyDescent="0.25">
      <c r="A805" s="58">
        <v>8427</v>
      </c>
      <c r="B805" s="12" t="s">
        <v>149</v>
      </c>
      <c r="C805" s="13" t="s">
        <v>1351</v>
      </c>
      <c r="D805" s="14" t="s">
        <v>1351</v>
      </c>
      <c r="E805" s="14" t="s">
        <v>1351</v>
      </c>
      <c r="F805" s="15">
        <v>1.9</v>
      </c>
      <c r="G805" s="14" t="e">
        <f t="shared" si="3"/>
        <v>#VALUE!</v>
      </c>
      <c r="H805" s="43" t="s">
        <v>1434</v>
      </c>
      <c r="I805" s="31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.75" customHeight="1" x14ac:dyDescent="0.25">
      <c r="A806" s="58">
        <v>8427</v>
      </c>
      <c r="B806" s="12" t="s">
        <v>111</v>
      </c>
      <c r="C806" s="13" t="s">
        <v>1351</v>
      </c>
      <c r="D806" s="14" t="s">
        <v>1351</v>
      </c>
      <c r="E806" s="14" t="s">
        <v>1351</v>
      </c>
      <c r="F806" s="15">
        <v>1.9</v>
      </c>
      <c r="G806" s="14" t="e">
        <f t="shared" si="3"/>
        <v>#VALUE!</v>
      </c>
      <c r="H806" s="43" t="s">
        <v>1434</v>
      </c>
      <c r="I806" s="31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.75" customHeight="1" x14ac:dyDescent="0.25">
      <c r="A807" s="58">
        <v>8427</v>
      </c>
      <c r="B807" s="12" t="s">
        <v>81</v>
      </c>
      <c r="C807" s="13" t="s">
        <v>1351</v>
      </c>
      <c r="D807" s="14" t="s">
        <v>1351</v>
      </c>
      <c r="E807" s="14" t="s">
        <v>1351</v>
      </c>
      <c r="F807" s="15">
        <v>10</v>
      </c>
      <c r="G807" s="14" t="e">
        <f t="shared" si="3"/>
        <v>#VALUE!</v>
      </c>
      <c r="H807" s="43" t="s">
        <v>1434</v>
      </c>
      <c r="I807" s="31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.75" customHeight="1" x14ac:dyDescent="0.25">
      <c r="A808" s="58">
        <v>8427</v>
      </c>
      <c r="B808" s="12" t="s">
        <v>13</v>
      </c>
      <c r="C808" s="13" t="s">
        <v>1351</v>
      </c>
      <c r="D808" s="14" t="s">
        <v>1351</v>
      </c>
      <c r="E808" s="14" t="s">
        <v>1351</v>
      </c>
      <c r="F808" s="15">
        <v>3.1</v>
      </c>
      <c r="G808" s="14" t="e">
        <f t="shared" si="3"/>
        <v>#VALUE!</v>
      </c>
      <c r="H808" s="43" t="s">
        <v>1434</v>
      </c>
      <c r="I808" s="31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.75" customHeight="1" x14ac:dyDescent="0.25">
      <c r="A809" s="58">
        <v>8427</v>
      </c>
      <c r="B809" s="12" t="s">
        <v>1402</v>
      </c>
      <c r="C809" s="13" t="s">
        <v>1351</v>
      </c>
      <c r="D809" s="14" t="s">
        <v>1351</v>
      </c>
      <c r="E809" s="14" t="s">
        <v>1351</v>
      </c>
      <c r="F809" s="15">
        <v>0.7</v>
      </c>
      <c r="G809" s="14" t="e">
        <f t="shared" si="3"/>
        <v>#VALUE!</v>
      </c>
      <c r="H809" s="43" t="s">
        <v>1434</v>
      </c>
      <c r="I809" s="31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.75" customHeight="1" x14ac:dyDescent="0.3">
      <c r="A810" s="58">
        <v>8427</v>
      </c>
      <c r="B810" s="12" t="s">
        <v>153</v>
      </c>
      <c r="C810" s="13" t="s">
        <v>1351</v>
      </c>
      <c r="D810" s="14" t="s">
        <v>1351</v>
      </c>
      <c r="E810" s="14" t="s">
        <v>1351</v>
      </c>
      <c r="F810" s="15">
        <v>2.4</v>
      </c>
      <c r="G810" s="14" t="e">
        <f t="shared" si="3"/>
        <v>#VALUE!</v>
      </c>
      <c r="H810" s="63" t="s">
        <v>1434</v>
      </c>
      <c r="I810" s="31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.75" customHeight="1" x14ac:dyDescent="0.3">
      <c r="A811" s="58">
        <v>8427</v>
      </c>
      <c r="B811" s="12" t="s">
        <v>151</v>
      </c>
      <c r="C811" s="13" t="s">
        <v>1351</v>
      </c>
      <c r="D811" s="14" t="s">
        <v>1351</v>
      </c>
      <c r="E811" s="14" t="s">
        <v>1351</v>
      </c>
      <c r="F811" s="15">
        <v>0.7</v>
      </c>
      <c r="G811" s="14" t="e">
        <f t="shared" si="3"/>
        <v>#VALUE!</v>
      </c>
      <c r="H811" s="64" t="s">
        <v>1434</v>
      </c>
      <c r="I811" s="31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.75" customHeight="1" x14ac:dyDescent="0.3">
      <c r="A812" s="58">
        <v>8427</v>
      </c>
      <c r="B812" s="12" t="s">
        <v>387</v>
      </c>
      <c r="C812" s="13" t="s">
        <v>1351</v>
      </c>
      <c r="D812" s="14" t="s">
        <v>1351</v>
      </c>
      <c r="E812" s="14" t="s">
        <v>1351</v>
      </c>
      <c r="F812" s="15">
        <v>1</v>
      </c>
      <c r="G812" s="14" t="e">
        <f t="shared" si="3"/>
        <v>#VALUE!</v>
      </c>
      <c r="H812" s="64" t="s">
        <v>1434</v>
      </c>
      <c r="I812" s="31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.75" customHeight="1" x14ac:dyDescent="0.3">
      <c r="A813" s="58">
        <v>8427</v>
      </c>
      <c r="B813" s="12" t="s">
        <v>439</v>
      </c>
      <c r="C813" s="13" t="s">
        <v>1351</v>
      </c>
      <c r="D813" s="14" t="s">
        <v>1351</v>
      </c>
      <c r="E813" s="14" t="s">
        <v>1351</v>
      </c>
      <c r="F813" s="15">
        <v>1</v>
      </c>
      <c r="G813" s="14" t="e">
        <f t="shared" si="3"/>
        <v>#VALUE!</v>
      </c>
      <c r="H813" s="64" t="s">
        <v>1434</v>
      </c>
      <c r="I813" s="31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.75" customHeight="1" x14ac:dyDescent="0.3">
      <c r="A814" s="58">
        <v>8427</v>
      </c>
      <c r="B814" s="12" t="s">
        <v>123</v>
      </c>
      <c r="C814" s="13" t="s">
        <v>1351</v>
      </c>
      <c r="D814" s="14" t="s">
        <v>1351</v>
      </c>
      <c r="E814" s="14" t="s">
        <v>1351</v>
      </c>
      <c r="F814" s="15">
        <v>2</v>
      </c>
      <c r="G814" s="14" t="e">
        <f t="shared" si="3"/>
        <v>#VALUE!</v>
      </c>
      <c r="H814" s="63" t="s">
        <v>1434</v>
      </c>
      <c r="I814" s="31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.75" customHeight="1" x14ac:dyDescent="0.3">
      <c r="A815" s="58">
        <v>8427</v>
      </c>
      <c r="B815" s="12" t="s">
        <v>121</v>
      </c>
      <c r="C815" s="13" t="s">
        <v>1351</v>
      </c>
      <c r="D815" s="14" t="s">
        <v>1351</v>
      </c>
      <c r="E815" s="14" t="s">
        <v>1351</v>
      </c>
      <c r="F815" s="15">
        <v>2</v>
      </c>
      <c r="G815" s="14" t="e">
        <f t="shared" si="3"/>
        <v>#VALUE!</v>
      </c>
      <c r="H815" s="64" t="s">
        <v>1434</v>
      </c>
      <c r="I815" s="31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.75" customHeight="1" x14ac:dyDescent="0.3">
      <c r="A816" s="58">
        <v>8427</v>
      </c>
      <c r="B816" s="12" t="s">
        <v>211</v>
      </c>
      <c r="C816" s="13" t="s">
        <v>1351</v>
      </c>
      <c r="D816" s="14" t="s">
        <v>1351</v>
      </c>
      <c r="E816" s="14" t="s">
        <v>1351</v>
      </c>
      <c r="F816" s="15">
        <v>3</v>
      </c>
      <c r="G816" s="14" t="e">
        <f t="shared" si="3"/>
        <v>#VALUE!</v>
      </c>
      <c r="H816" s="64" t="s">
        <v>1434</v>
      </c>
      <c r="I816" s="31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.75" customHeight="1" x14ac:dyDescent="0.3">
      <c r="A817" s="58">
        <v>8427</v>
      </c>
      <c r="B817" s="12" t="s">
        <v>240</v>
      </c>
      <c r="C817" s="13" t="s">
        <v>1351</v>
      </c>
      <c r="D817" s="14" t="s">
        <v>1351</v>
      </c>
      <c r="E817" s="14" t="s">
        <v>1351</v>
      </c>
      <c r="F817" s="15">
        <v>20</v>
      </c>
      <c r="G817" s="14" t="e">
        <f t="shared" si="3"/>
        <v>#VALUE!</v>
      </c>
      <c r="H817" s="64" t="s">
        <v>1434</v>
      </c>
      <c r="I817" s="31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.75" customHeight="1" x14ac:dyDescent="0.3">
      <c r="A818" s="58">
        <v>8427</v>
      </c>
      <c r="B818" s="12" t="s">
        <v>238</v>
      </c>
      <c r="C818" s="13" t="s">
        <v>1351</v>
      </c>
      <c r="D818" s="14" t="s">
        <v>1351</v>
      </c>
      <c r="E818" s="14" t="s">
        <v>1351</v>
      </c>
      <c r="F818" s="15">
        <v>7</v>
      </c>
      <c r="G818" s="14" t="e">
        <f t="shared" si="3"/>
        <v>#VALUE!</v>
      </c>
      <c r="H818" s="63" t="s">
        <v>1434</v>
      </c>
      <c r="I818" s="31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.75" customHeight="1" x14ac:dyDescent="0.3">
      <c r="A819" s="58">
        <v>8427</v>
      </c>
      <c r="B819" s="12" t="s">
        <v>1018</v>
      </c>
      <c r="C819" s="13" t="s">
        <v>1351</v>
      </c>
      <c r="D819" s="14" t="s">
        <v>1351</v>
      </c>
      <c r="E819" s="14" t="s">
        <v>1351</v>
      </c>
      <c r="F819" s="15">
        <v>2</v>
      </c>
      <c r="G819" s="14" t="e">
        <f t="shared" si="3"/>
        <v>#VALUE!</v>
      </c>
      <c r="H819" s="64" t="s">
        <v>1434</v>
      </c>
      <c r="I819" s="31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.75" customHeight="1" x14ac:dyDescent="0.3">
      <c r="A820" s="58">
        <v>8427</v>
      </c>
      <c r="B820" s="12" t="s">
        <v>1403</v>
      </c>
      <c r="C820" s="13" t="s">
        <v>1351</v>
      </c>
      <c r="D820" s="14" t="s">
        <v>1351</v>
      </c>
      <c r="E820" s="14" t="s">
        <v>1351</v>
      </c>
      <c r="F820" s="15">
        <v>2</v>
      </c>
      <c r="G820" s="14" t="e">
        <f t="shared" si="3"/>
        <v>#VALUE!</v>
      </c>
      <c r="H820" s="64" t="s">
        <v>1434</v>
      </c>
      <c r="I820" s="31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.75" customHeight="1" x14ac:dyDescent="0.3">
      <c r="A821" s="58">
        <v>8427</v>
      </c>
      <c r="B821" s="12" t="s">
        <v>1000</v>
      </c>
      <c r="C821" s="13" t="s">
        <v>1351</v>
      </c>
      <c r="D821" s="14" t="s">
        <v>1351</v>
      </c>
      <c r="E821" s="14" t="s">
        <v>1351</v>
      </c>
      <c r="F821" s="15">
        <v>4</v>
      </c>
      <c r="G821" s="14" t="e">
        <f t="shared" si="3"/>
        <v>#VALUE!</v>
      </c>
      <c r="H821" s="64" t="s">
        <v>1434</v>
      </c>
      <c r="I821" s="31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.75" customHeight="1" x14ac:dyDescent="0.3">
      <c r="A822" s="58">
        <v>8427</v>
      </c>
      <c r="B822" s="12" t="s">
        <v>1042</v>
      </c>
      <c r="C822" s="13" t="s">
        <v>1351</v>
      </c>
      <c r="D822" s="14" t="s">
        <v>1351</v>
      </c>
      <c r="E822" s="14" t="s">
        <v>1351</v>
      </c>
      <c r="F822" s="15">
        <v>2</v>
      </c>
      <c r="G822" s="14" t="e">
        <f t="shared" si="3"/>
        <v>#VALUE!</v>
      </c>
      <c r="H822" s="63" t="s">
        <v>1434</v>
      </c>
      <c r="I822" s="31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.75" customHeight="1" x14ac:dyDescent="0.3">
      <c r="A823" s="58">
        <v>8427</v>
      </c>
      <c r="B823" s="12" t="s">
        <v>1038</v>
      </c>
      <c r="C823" s="13" t="s">
        <v>1351</v>
      </c>
      <c r="D823" s="14" t="s">
        <v>1351</v>
      </c>
      <c r="E823" s="14" t="s">
        <v>1351</v>
      </c>
      <c r="F823" s="15">
        <v>18</v>
      </c>
      <c r="G823" s="14" t="e">
        <f t="shared" si="3"/>
        <v>#VALUE!</v>
      </c>
      <c r="H823" s="64" t="s">
        <v>1434</v>
      </c>
      <c r="I823" s="31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.75" customHeight="1" x14ac:dyDescent="0.3">
      <c r="A824" s="58">
        <v>8427</v>
      </c>
      <c r="B824" s="12" t="s">
        <v>1046</v>
      </c>
      <c r="C824" s="13" t="s">
        <v>1351</v>
      </c>
      <c r="D824" s="14" t="s">
        <v>1351</v>
      </c>
      <c r="E824" s="14" t="s">
        <v>1351</v>
      </c>
      <c r="F824" s="15">
        <v>2</v>
      </c>
      <c r="G824" s="14" t="e">
        <f t="shared" si="3"/>
        <v>#VALUE!</v>
      </c>
      <c r="H824" s="64" t="s">
        <v>1434</v>
      </c>
      <c r="I824" s="31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.75" customHeight="1" x14ac:dyDescent="0.3">
      <c r="A825" s="58">
        <v>8427</v>
      </c>
      <c r="B825" s="12" t="s">
        <v>1012</v>
      </c>
      <c r="C825" s="13" t="s">
        <v>1351</v>
      </c>
      <c r="D825" s="14" t="s">
        <v>1351</v>
      </c>
      <c r="E825" s="14" t="s">
        <v>1351</v>
      </c>
      <c r="F825" s="15">
        <v>2</v>
      </c>
      <c r="G825" s="14" t="e">
        <f t="shared" si="3"/>
        <v>#VALUE!</v>
      </c>
      <c r="H825" s="64" t="s">
        <v>1434</v>
      </c>
      <c r="I825" s="31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.75" customHeight="1" x14ac:dyDescent="0.25">
      <c r="A826" s="28">
        <v>8428</v>
      </c>
      <c r="B826" s="12" t="s">
        <v>51</v>
      </c>
      <c r="C826" s="13" t="s">
        <v>1351</v>
      </c>
      <c r="D826" s="14" t="s">
        <v>1351</v>
      </c>
      <c r="E826" s="14" t="s">
        <v>1351</v>
      </c>
      <c r="F826" s="15">
        <v>2</v>
      </c>
      <c r="G826" s="14" t="e">
        <f t="shared" si="3"/>
        <v>#VALUE!</v>
      </c>
      <c r="H826" s="43" t="s">
        <v>1435</v>
      </c>
      <c r="I826" s="31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.75" customHeight="1" x14ac:dyDescent="0.25">
      <c r="A827" s="28">
        <v>8428</v>
      </c>
      <c r="B827" s="12" t="s">
        <v>240</v>
      </c>
      <c r="C827" s="13" t="s">
        <v>1351</v>
      </c>
      <c r="D827" s="14" t="s">
        <v>1351</v>
      </c>
      <c r="E827" s="14" t="s">
        <v>1351</v>
      </c>
      <c r="F827" s="15">
        <v>5</v>
      </c>
      <c r="G827" s="14" t="e">
        <f t="shared" si="3"/>
        <v>#VALUE!</v>
      </c>
      <c r="H827" s="43" t="s">
        <v>1435</v>
      </c>
      <c r="I827" s="31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.75" customHeight="1" x14ac:dyDescent="0.25">
      <c r="A828" s="28">
        <v>8428</v>
      </c>
      <c r="B828" s="12" t="s">
        <v>133</v>
      </c>
      <c r="C828" s="13" t="s">
        <v>1351</v>
      </c>
      <c r="D828" s="14" t="s">
        <v>1351</v>
      </c>
      <c r="E828" s="14" t="s">
        <v>1351</v>
      </c>
      <c r="F828" s="15">
        <v>22.530999999999999</v>
      </c>
      <c r="G828" s="14" t="e">
        <f t="shared" si="3"/>
        <v>#VALUE!</v>
      </c>
      <c r="H828" s="43" t="s">
        <v>1435</v>
      </c>
      <c r="I828" s="31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.75" customHeight="1" x14ac:dyDescent="0.25">
      <c r="A829" s="28">
        <v>8428</v>
      </c>
      <c r="B829" s="12" t="s">
        <v>101</v>
      </c>
      <c r="C829" s="13" t="s">
        <v>1351</v>
      </c>
      <c r="D829" s="14" t="s">
        <v>1351</v>
      </c>
      <c r="E829" s="14" t="s">
        <v>1351</v>
      </c>
      <c r="F829" s="15">
        <v>45.871299999999998</v>
      </c>
      <c r="G829" s="14" t="e">
        <f t="shared" si="3"/>
        <v>#VALUE!</v>
      </c>
      <c r="H829" s="43" t="s">
        <v>1435</v>
      </c>
      <c r="I829" s="31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.75" customHeight="1" x14ac:dyDescent="0.25">
      <c r="A830" s="28">
        <v>8428</v>
      </c>
      <c r="B830" s="12" t="s">
        <v>123</v>
      </c>
      <c r="C830" s="13" t="s">
        <v>1351</v>
      </c>
      <c r="D830" s="14" t="s">
        <v>1351</v>
      </c>
      <c r="E830" s="14" t="s">
        <v>1351</v>
      </c>
      <c r="F830" s="15">
        <v>2</v>
      </c>
      <c r="G830" s="14" t="e">
        <f t="shared" si="3"/>
        <v>#VALUE!</v>
      </c>
      <c r="H830" s="43" t="s">
        <v>1435</v>
      </c>
      <c r="I830" s="31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.75" customHeight="1" x14ac:dyDescent="0.25">
      <c r="A831" s="28">
        <v>8428</v>
      </c>
      <c r="B831" s="12" t="s">
        <v>121</v>
      </c>
      <c r="C831" s="13" t="s">
        <v>1351</v>
      </c>
      <c r="D831" s="14" t="s">
        <v>1351</v>
      </c>
      <c r="E831" s="14" t="s">
        <v>1351</v>
      </c>
      <c r="F831" s="15">
        <v>2</v>
      </c>
      <c r="G831" s="14" t="e">
        <f t="shared" si="3"/>
        <v>#VALUE!</v>
      </c>
      <c r="H831" s="43" t="s">
        <v>1435</v>
      </c>
      <c r="I831" s="31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.75" customHeight="1" x14ac:dyDescent="0.25">
      <c r="A832" s="28">
        <v>8428</v>
      </c>
      <c r="B832" s="12" t="s">
        <v>211</v>
      </c>
      <c r="C832" s="13" t="s">
        <v>1351</v>
      </c>
      <c r="D832" s="14" t="s">
        <v>1351</v>
      </c>
      <c r="E832" s="14" t="s">
        <v>1351</v>
      </c>
      <c r="F832" s="15">
        <v>1</v>
      </c>
      <c r="G832" s="14" t="e">
        <f t="shared" si="3"/>
        <v>#VALUE!</v>
      </c>
      <c r="H832" s="43" t="s">
        <v>1435</v>
      </c>
      <c r="I832" s="31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.75" customHeight="1" x14ac:dyDescent="0.25">
      <c r="A833" s="28">
        <v>8428</v>
      </c>
      <c r="B833" s="12" t="s">
        <v>13</v>
      </c>
      <c r="C833" s="13" t="s">
        <v>1351</v>
      </c>
      <c r="D833" s="14" t="s">
        <v>1351</v>
      </c>
      <c r="E833" s="14" t="s">
        <v>1351</v>
      </c>
      <c r="F833" s="15">
        <v>1.2</v>
      </c>
      <c r="G833" s="14" t="e">
        <f t="shared" si="3"/>
        <v>#VALUE!</v>
      </c>
      <c r="H833" s="43" t="s">
        <v>1435</v>
      </c>
      <c r="I833" s="31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.75" customHeight="1" x14ac:dyDescent="0.25">
      <c r="A834" s="28">
        <v>8428</v>
      </c>
      <c r="B834" s="12" t="s">
        <v>1402</v>
      </c>
      <c r="C834" s="13" t="s">
        <v>1351</v>
      </c>
      <c r="D834" s="14" t="s">
        <v>1351</v>
      </c>
      <c r="E834" s="14" t="s">
        <v>1351</v>
      </c>
      <c r="F834" s="15">
        <v>1.2</v>
      </c>
      <c r="G834" s="14" t="e">
        <f t="shared" si="3"/>
        <v>#VALUE!</v>
      </c>
      <c r="H834" s="43" t="s">
        <v>1435</v>
      </c>
      <c r="I834" s="31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.75" customHeight="1" x14ac:dyDescent="0.25">
      <c r="A835" s="28">
        <v>8428</v>
      </c>
      <c r="B835" s="12" t="s">
        <v>151</v>
      </c>
      <c r="C835" s="13" t="s">
        <v>1351</v>
      </c>
      <c r="D835" s="14" t="s">
        <v>1351</v>
      </c>
      <c r="E835" s="14" t="s">
        <v>1351</v>
      </c>
      <c r="F835" s="15">
        <v>1.2</v>
      </c>
      <c r="G835" s="14" t="e">
        <f t="shared" si="3"/>
        <v>#VALUE!</v>
      </c>
      <c r="H835" s="43" t="s">
        <v>1435</v>
      </c>
      <c r="I835" s="31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.75" customHeight="1" x14ac:dyDescent="0.25">
      <c r="A836" s="28">
        <v>8428</v>
      </c>
      <c r="B836" s="12" t="s">
        <v>33</v>
      </c>
      <c r="C836" s="13" t="s">
        <v>1351</v>
      </c>
      <c r="D836" s="14" t="s">
        <v>1351</v>
      </c>
      <c r="E836" s="14" t="s">
        <v>1351</v>
      </c>
      <c r="F836" s="15">
        <v>3.04</v>
      </c>
      <c r="G836" s="14" t="e">
        <f t="shared" si="3"/>
        <v>#VALUE!</v>
      </c>
      <c r="H836" s="43" t="s">
        <v>1435</v>
      </c>
      <c r="I836" s="31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.75" customHeight="1" x14ac:dyDescent="0.25">
      <c r="A837" s="28">
        <v>8428</v>
      </c>
      <c r="B837" s="12" t="s">
        <v>153</v>
      </c>
      <c r="C837" s="13" t="s">
        <v>1351</v>
      </c>
      <c r="D837" s="14" t="s">
        <v>1351</v>
      </c>
      <c r="E837" s="14" t="s">
        <v>1351</v>
      </c>
      <c r="F837" s="15">
        <v>3.04</v>
      </c>
      <c r="G837" s="14" t="e">
        <f t="shared" si="3"/>
        <v>#VALUE!</v>
      </c>
      <c r="H837" s="43" t="s">
        <v>1435</v>
      </c>
      <c r="I837" s="31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.75" customHeight="1" x14ac:dyDescent="0.25">
      <c r="A838" s="28">
        <v>8428</v>
      </c>
      <c r="B838" s="12" t="s">
        <v>439</v>
      </c>
      <c r="C838" s="13" t="s">
        <v>1351</v>
      </c>
      <c r="D838" s="14" t="s">
        <v>1351</v>
      </c>
      <c r="E838" s="14" t="s">
        <v>1351</v>
      </c>
      <c r="F838" s="15">
        <v>1</v>
      </c>
      <c r="G838" s="14" t="e">
        <f t="shared" si="3"/>
        <v>#VALUE!</v>
      </c>
      <c r="H838" s="43" t="s">
        <v>1435</v>
      </c>
      <c r="I838" s="31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.75" customHeight="1" x14ac:dyDescent="0.25">
      <c r="A839" s="28">
        <v>8428</v>
      </c>
      <c r="B839" s="12" t="s">
        <v>230</v>
      </c>
      <c r="C839" s="13" t="s">
        <v>1351</v>
      </c>
      <c r="D839" s="14" t="s">
        <v>1351</v>
      </c>
      <c r="E839" s="14" t="s">
        <v>1351</v>
      </c>
      <c r="F839" s="15">
        <v>4</v>
      </c>
      <c r="G839" s="14" t="e">
        <f t="shared" si="3"/>
        <v>#VALUE!</v>
      </c>
      <c r="H839" s="43" t="s">
        <v>1435</v>
      </c>
      <c r="I839" s="31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.75" customHeight="1" x14ac:dyDescent="0.25">
      <c r="A840" s="28">
        <v>8428</v>
      </c>
      <c r="B840" s="12" t="s">
        <v>1018</v>
      </c>
      <c r="C840" s="13" t="s">
        <v>1351</v>
      </c>
      <c r="D840" s="14" t="s">
        <v>1351</v>
      </c>
      <c r="E840" s="14" t="s">
        <v>1351</v>
      </c>
      <c r="F840" s="15">
        <v>3</v>
      </c>
      <c r="G840" s="14" t="e">
        <f t="shared" si="3"/>
        <v>#VALUE!</v>
      </c>
      <c r="H840" s="43" t="s">
        <v>1435</v>
      </c>
      <c r="I840" s="31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.75" customHeight="1" x14ac:dyDescent="0.25">
      <c r="A841" s="28">
        <v>8428</v>
      </c>
      <c r="B841" s="12" t="s">
        <v>117</v>
      </c>
      <c r="C841" s="13" t="s">
        <v>1351</v>
      </c>
      <c r="D841" s="14" t="s">
        <v>1351</v>
      </c>
      <c r="E841" s="14" t="s">
        <v>1351</v>
      </c>
      <c r="F841" s="15">
        <v>0.49</v>
      </c>
      <c r="G841" s="14" t="e">
        <f t="shared" si="3"/>
        <v>#VALUE!</v>
      </c>
      <c r="H841" s="43" t="s">
        <v>1435</v>
      </c>
      <c r="I841" s="31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.75" customHeight="1" x14ac:dyDescent="0.25">
      <c r="A842" s="28">
        <v>8428</v>
      </c>
      <c r="B842" s="12" t="s">
        <v>238</v>
      </c>
      <c r="C842" s="13" t="s">
        <v>1351</v>
      </c>
      <c r="D842" s="14" t="s">
        <v>1351</v>
      </c>
      <c r="E842" s="14" t="s">
        <v>1351</v>
      </c>
      <c r="F842" s="15">
        <v>5</v>
      </c>
      <c r="G842" s="14" t="e">
        <f t="shared" si="3"/>
        <v>#VALUE!</v>
      </c>
      <c r="H842" s="43" t="s">
        <v>1435</v>
      </c>
      <c r="I842" s="31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.75" customHeight="1" x14ac:dyDescent="0.25">
      <c r="A843" s="28">
        <v>8428</v>
      </c>
      <c r="B843" s="12" t="s">
        <v>1403</v>
      </c>
      <c r="C843" s="13" t="s">
        <v>1351</v>
      </c>
      <c r="D843" s="14" t="s">
        <v>1351</v>
      </c>
      <c r="E843" s="14" t="s">
        <v>1351</v>
      </c>
      <c r="F843" s="15">
        <v>2</v>
      </c>
      <c r="G843" s="14" t="e">
        <f t="shared" si="3"/>
        <v>#VALUE!</v>
      </c>
      <c r="H843" s="43" t="s">
        <v>1435</v>
      </c>
      <c r="I843" s="31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.75" customHeight="1" x14ac:dyDescent="0.25">
      <c r="A844" s="28">
        <v>8428</v>
      </c>
      <c r="B844" s="12" t="s">
        <v>1000</v>
      </c>
      <c r="C844" s="13" t="s">
        <v>1351</v>
      </c>
      <c r="D844" s="14" t="s">
        <v>1351</v>
      </c>
      <c r="E844" s="14" t="s">
        <v>1351</v>
      </c>
      <c r="F844" s="15">
        <v>4</v>
      </c>
      <c r="G844" s="14" t="e">
        <f t="shared" si="3"/>
        <v>#VALUE!</v>
      </c>
      <c r="H844" s="43" t="s">
        <v>1435</v>
      </c>
      <c r="I844" s="31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.75" customHeight="1" x14ac:dyDescent="0.25">
      <c r="A845" s="28">
        <v>8428</v>
      </c>
      <c r="B845" s="12" t="s">
        <v>1042</v>
      </c>
      <c r="C845" s="13" t="s">
        <v>1351</v>
      </c>
      <c r="D845" s="14" t="s">
        <v>1351</v>
      </c>
      <c r="E845" s="14" t="s">
        <v>1351</v>
      </c>
      <c r="F845" s="15">
        <v>1</v>
      </c>
      <c r="G845" s="14" t="e">
        <f t="shared" si="3"/>
        <v>#VALUE!</v>
      </c>
      <c r="H845" s="43" t="s">
        <v>1435</v>
      </c>
      <c r="I845" s="31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.75" customHeight="1" x14ac:dyDescent="0.25">
      <c r="A846" s="28">
        <v>8428</v>
      </c>
      <c r="B846" s="12" t="s">
        <v>1038</v>
      </c>
      <c r="C846" s="13" t="s">
        <v>1351</v>
      </c>
      <c r="D846" s="14" t="s">
        <v>1351</v>
      </c>
      <c r="E846" s="14" t="s">
        <v>1351</v>
      </c>
      <c r="F846" s="15">
        <v>8</v>
      </c>
      <c r="G846" s="14" t="e">
        <f t="shared" si="3"/>
        <v>#VALUE!</v>
      </c>
      <c r="H846" s="43" t="s">
        <v>1435</v>
      </c>
      <c r="I846" s="31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.75" customHeight="1" x14ac:dyDescent="0.25">
      <c r="A847" s="28">
        <v>8428</v>
      </c>
      <c r="B847" s="12" t="s">
        <v>1046</v>
      </c>
      <c r="C847" s="13" t="s">
        <v>1351</v>
      </c>
      <c r="D847" s="14" t="s">
        <v>1351</v>
      </c>
      <c r="E847" s="14" t="s">
        <v>1351</v>
      </c>
      <c r="F847" s="15">
        <v>1</v>
      </c>
      <c r="G847" s="14" t="e">
        <f t="shared" si="3"/>
        <v>#VALUE!</v>
      </c>
      <c r="H847" s="43" t="s">
        <v>1435</v>
      </c>
      <c r="I847" s="31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.75" customHeight="1" x14ac:dyDescent="0.25">
      <c r="A848" s="28">
        <v>8428</v>
      </c>
      <c r="B848" s="12" t="s">
        <v>1012</v>
      </c>
      <c r="C848" s="13" t="s">
        <v>1351</v>
      </c>
      <c r="D848" s="14" t="s">
        <v>1351</v>
      </c>
      <c r="E848" s="14" t="s">
        <v>1351</v>
      </c>
      <c r="F848" s="15">
        <v>1</v>
      </c>
      <c r="G848" s="14" t="e">
        <f t="shared" si="3"/>
        <v>#VALUE!</v>
      </c>
      <c r="H848" s="43" t="s">
        <v>1435</v>
      </c>
      <c r="I848" s="31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.75" customHeight="1" x14ac:dyDescent="0.25">
      <c r="A849" s="48">
        <v>8429</v>
      </c>
      <c r="B849" s="12" t="s">
        <v>6</v>
      </c>
      <c r="C849" s="13" t="s">
        <v>1351</v>
      </c>
      <c r="D849" s="14" t="s">
        <v>1351</v>
      </c>
      <c r="E849" s="14" t="s">
        <v>1351</v>
      </c>
      <c r="F849" s="15">
        <v>92.452699999999993</v>
      </c>
      <c r="G849" s="14" t="e">
        <f t="shared" si="3"/>
        <v>#VALUE!</v>
      </c>
      <c r="H849" s="43" t="s">
        <v>1322</v>
      </c>
      <c r="I849" s="31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.75" customHeight="1" x14ac:dyDescent="0.25">
      <c r="A850" s="48">
        <v>8429</v>
      </c>
      <c r="B850" s="12" t="s">
        <v>91</v>
      </c>
      <c r="C850" s="13" t="s">
        <v>1351</v>
      </c>
      <c r="D850" s="14" t="s">
        <v>1351</v>
      </c>
      <c r="E850" s="14" t="s">
        <v>1351</v>
      </c>
      <c r="F850" s="15">
        <v>92.452699999999993</v>
      </c>
      <c r="G850" s="14" t="e">
        <f t="shared" si="3"/>
        <v>#VALUE!</v>
      </c>
      <c r="H850" s="43" t="s">
        <v>1322</v>
      </c>
      <c r="I850" s="31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.75" customHeight="1" x14ac:dyDescent="0.25">
      <c r="A851" s="50">
        <v>8430</v>
      </c>
      <c r="B851" s="12" t="s">
        <v>240</v>
      </c>
      <c r="C851" s="13" t="s">
        <v>1351</v>
      </c>
      <c r="D851" s="14" t="s">
        <v>1351</v>
      </c>
      <c r="E851" s="14" t="s">
        <v>1351</v>
      </c>
      <c r="F851" s="15">
        <v>5</v>
      </c>
      <c r="G851" s="14" t="e">
        <f t="shared" si="3"/>
        <v>#VALUE!</v>
      </c>
      <c r="H851" s="43" t="s">
        <v>1320</v>
      </c>
      <c r="I851" s="31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.75" customHeight="1" x14ac:dyDescent="0.25">
      <c r="A852" s="50">
        <v>8430</v>
      </c>
      <c r="B852" s="12" t="s">
        <v>133</v>
      </c>
      <c r="C852" s="13" t="s">
        <v>1351</v>
      </c>
      <c r="D852" s="14" t="s">
        <v>1351</v>
      </c>
      <c r="E852" s="14" t="s">
        <v>1351</v>
      </c>
      <c r="F852" s="15">
        <v>8.4920000000000009</v>
      </c>
      <c r="G852" s="14" t="e">
        <f t="shared" si="3"/>
        <v>#VALUE!</v>
      </c>
      <c r="H852" s="43" t="s">
        <v>1320</v>
      </c>
      <c r="I852" s="31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.75" customHeight="1" x14ac:dyDescent="0.25">
      <c r="A853" s="50">
        <v>8430</v>
      </c>
      <c r="B853" s="12" t="s">
        <v>111</v>
      </c>
      <c r="C853" s="13" t="s">
        <v>1351</v>
      </c>
      <c r="D853" s="14" t="s">
        <v>1351</v>
      </c>
      <c r="E853" s="14" t="s">
        <v>1351</v>
      </c>
      <c r="F853" s="15">
        <v>18.605</v>
      </c>
      <c r="G853" s="14" t="e">
        <f t="shared" si="3"/>
        <v>#VALUE!</v>
      </c>
      <c r="H853" s="43" t="s">
        <v>1320</v>
      </c>
      <c r="I853" s="31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.75" customHeight="1" x14ac:dyDescent="0.25">
      <c r="A854" s="50">
        <v>8430</v>
      </c>
      <c r="B854" s="12" t="s">
        <v>117</v>
      </c>
      <c r="C854" s="13" t="s">
        <v>1351</v>
      </c>
      <c r="D854" s="14" t="s">
        <v>1351</v>
      </c>
      <c r="E854" s="14" t="s">
        <v>1351</v>
      </c>
      <c r="F854" s="15">
        <v>8.3145000000000007</v>
      </c>
      <c r="G854" s="14" t="e">
        <f t="shared" si="3"/>
        <v>#VALUE!</v>
      </c>
      <c r="H854" s="43" t="s">
        <v>1320</v>
      </c>
      <c r="I854" s="31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.75" customHeight="1" x14ac:dyDescent="0.25">
      <c r="A855" s="50">
        <v>8430</v>
      </c>
      <c r="B855" s="12" t="s">
        <v>123</v>
      </c>
      <c r="C855" s="13" t="s">
        <v>1351</v>
      </c>
      <c r="D855" s="14" t="s">
        <v>1351</v>
      </c>
      <c r="E855" s="14" t="s">
        <v>1351</v>
      </c>
      <c r="F855" s="15">
        <v>1</v>
      </c>
      <c r="G855" s="14" t="e">
        <f t="shared" si="3"/>
        <v>#VALUE!</v>
      </c>
      <c r="H855" s="43" t="s">
        <v>1320</v>
      </c>
      <c r="I855" s="31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.75" customHeight="1" x14ac:dyDescent="0.25">
      <c r="A856" s="50">
        <v>8430</v>
      </c>
      <c r="B856" s="12" t="s">
        <v>121</v>
      </c>
      <c r="C856" s="13" t="s">
        <v>1351</v>
      </c>
      <c r="D856" s="14" t="s">
        <v>1351</v>
      </c>
      <c r="E856" s="14" t="s">
        <v>1351</v>
      </c>
      <c r="F856" s="15">
        <v>1</v>
      </c>
      <c r="G856" s="14" t="e">
        <f t="shared" si="3"/>
        <v>#VALUE!</v>
      </c>
      <c r="H856" s="43" t="s">
        <v>1320</v>
      </c>
      <c r="I856" s="31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.75" customHeight="1" x14ac:dyDescent="0.25">
      <c r="A857" s="50">
        <v>8430</v>
      </c>
      <c r="B857" s="12" t="s">
        <v>238</v>
      </c>
      <c r="C857" s="13" t="s">
        <v>1351</v>
      </c>
      <c r="D857" s="14" t="s">
        <v>1351</v>
      </c>
      <c r="E857" s="14" t="s">
        <v>1351</v>
      </c>
      <c r="F857" s="15">
        <v>5</v>
      </c>
      <c r="G857" s="14" t="e">
        <f t="shared" si="3"/>
        <v>#VALUE!</v>
      </c>
      <c r="H857" s="43" t="s">
        <v>1320</v>
      </c>
      <c r="I857" s="31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.75" customHeight="1" x14ac:dyDescent="0.25">
      <c r="A858" s="17">
        <v>8431</v>
      </c>
      <c r="B858" s="12" t="s">
        <v>49</v>
      </c>
      <c r="C858" s="13" t="s">
        <v>1351</v>
      </c>
      <c r="D858" s="14" t="s">
        <v>1351</v>
      </c>
      <c r="E858" s="14" t="s">
        <v>1351</v>
      </c>
      <c r="F858" s="15">
        <v>69.599999999999994</v>
      </c>
      <c r="G858" s="14" t="e">
        <f t="shared" si="3"/>
        <v>#VALUE!</v>
      </c>
      <c r="H858" s="43" t="s">
        <v>1436</v>
      </c>
      <c r="I858" s="31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.75" customHeight="1" x14ac:dyDescent="0.25">
      <c r="A859" s="38">
        <v>8432</v>
      </c>
      <c r="B859" s="12" t="s">
        <v>63</v>
      </c>
      <c r="C859" s="13" t="s">
        <v>1351</v>
      </c>
      <c r="D859" s="14" t="s">
        <v>1351</v>
      </c>
      <c r="E859" s="14" t="s">
        <v>1351</v>
      </c>
      <c r="F859" s="15">
        <v>1.25</v>
      </c>
      <c r="G859" s="14" t="e">
        <f t="shared" si="3"/>
        <v>#VALUE!</v>
      </c>
      <c r="H859" s="43" t="s">
        <v>1348</v>
      </c>
      <c r="I859" s="31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.75" customHeight="1" x14ac:dyDescent="0.25">
      <c r="A860" s="38">
        <v>8432</v>
      </c>
      <c r="B860" s="12" t="s">
        <v>111</v>
      </c>
      <c r="C860" s="13" t="s">
        <v>1351</v>
      </c>
      <c r="D860" s="14" t="s">
        <v>1351</v>
      </c>
      <c r="E860" s="14" t="s">
        <v>1351</v>
      </c>
      <c r="F860" s="15">
        <v>87.557900000000004</v>
      </c>
      <c r="G860" s="14" t="e">
        <f t="shared" si="3"/>
        <v>#VALUE!</v>
      </c>
      <c r="H860" s="43" t="s">
        <v>1348</v>
      </c>
      <c r="I860" s="31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.75" customHeight="1" x14ac:dyDescent="0.25">
      <c r="A861" s="38">
        <v>8432</v>
      </c>
      <c r="B861" s="12" t="s">
        <v>1412</v>
      </c>
      <c r="C861" s="13" t="s">
        <v>1351</v>
      </c>
      <c r="D861" s="14" t="s">
        <v>1351</v>
      </c>
      <c r="E861" s="14" t="s">
        <v>1351</v>
      </c>
      <c r="F861" s="15">
        <v>15.66</v>
      </c>
      <c r="G861" s="14" t="e">
        <f t="shared" si="3"/>
        <v>#VALUE!</v>
      </c>
      <c r="H861" s="43" t="s">
        <v>1348</v>
      </c>
      <c r="I861" s="31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.75" customHeight="1" x14ac:dyDescent="0.25">
      <c r="A862" s="38">
        <v>8432</v>
      </c>
      <c r="B862" s="12" t="s">
        <v>1413</v>
      </c>
      <c r="C862" s="13" t="s">
        <v>1351</v>
      </c>
      <c r="D862" s="14" t="s">
        <v>1351</v>
      </c>
      <c r="E862" s="14" t="s">
        <v>1351</v>
      </c>
      <c r="F862" s="15">
        <v>15.66</v>
      </c>
      <c r="G862" s="14" t="e">
        <f t="shared" si="3"/>
        <v>#VALUE!</v>
      </c>
      <c r="H862" s="43" t="s">
        <v>1348</v>
      </c>
      <c r="I862" s="31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.75" customHeight="1" x14ac:dyDescent="0.25">
      <c r="A863" s="38">
        <v>8432</v>
      </c>
      <c r="B863" s="12" t="s">
        <v>131</v>
      </c>
      <c r="C863" s="13" t="s">
        <v>1351</v>
      </c>
      <c r="D863" s="14" t="s">
        <v>1351</v>
      </c>
      <c r="E863" s="14" t="s">
        <v>1351</v>
      </c>
      <c r="F863" s="15">
        <v>38.75</v>
      </c>
      <c r="G863" s="14" t="e">
        <f t="shared" si="3"/>
        <v>#VALUE!</v>
      </c>
      <c r="H863" s="43" t="s">
        <v>1348</v>
      </c>
      <c r="I863" s="31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.75" customHeight="1" x14ac:dyDescent="0.25">
      <c r="A864" s="24">
        <v>8433</v>
      </c>
      <c r="B864" s="12" t="s">
        <v>21</v>
      </c>
      <c r="C864" s="13" t="s">
        <v>1351</v>
      </c>
      <c r="D864" s="14" t="s">
        <v>1351</v>
      </c>
      <c r="E864" s="14" t="s">
        <v>1351</v>
      </c>
      <c r="F864" s="15">
        <v>2</v>
      </c>
      <c r="G864" s="14" t="e">
        <f t="shared" si="3"/>
        <v>#VALUE!</v>
      </c>
      <c r="H864" s="43" t="s">
        <v>1437</v>
      </c>
      <c r="I864" s="31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.75" customHeight="1" x14ac:dyDescent="0.25">
      <c r="A865" s="24">
        <v>8433</v>
      </c>
      <c r="B865" s="12" t="s">
        <v>73</v>
      </c>
      <c r="C865" s="13" t="s">
        <v>1351</v>
      </c>
      <c r="D865" s="14" t="s">
        <v>1351</v>
      </c>
      <c r="E865" s="14" t="s">
        <v>1351</v>
      </c>
      <c r="F865" s="15">
        <v>2.4</v>
      </c>
      <c r="G865" s="14" t="e">
        <f t="shared" si="3"/>
        <v>#VALUE!</v>
      </c>
      <c r="H865" s="43" t="s">
        <v>1437</v>
      </c>
      <c r="I865" s="31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.75" customHeight="1" x14ac:dyDescent="0.25">
      <c r="A866" s="24">
        <v>8433</v>
      </c>
      <c r="B866" s="12" t="s">
        <v>81</v>
      </c>
      <c r="C866" s="13" t="s">
        <v>1351</v>
      </c>
      <c r="D866" s="14" t="s">
        <v>1351</v>
      </c>
      <c r="E866" s="14" t="s">
        <v>1351</v>
      </c>
      <c r="F866" s="15">
        <v>2.4</v>
      </c>
      <c r="G866" s="14" t="e">
        <f t="shared" si="3"/>
        <v>#VALUE!</v>
      </c>
      <c r="H866" s="43" t="s">
        <v>1437</v>
      </c>
      <c r="I866" s="31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.75" customHeight="1" x14ac:dyDescent="0.25">
      <c r="A867" s="24">
        <v>8433</v>
      </c>
      <c r="B867" s="12" t="s">
        <v>111</v>
      </c>
      <c r="C867" s="13" t="s">
        <v>1351</v>
      </c>
      <c r="D867" s="14" t="s">
        <v>1351</v>
      </c>
      <c r="E867" s="14" t="s">
        <v>1351</v>
      </c>
      <c r="F867" s="15">
        <v>7.1420000000000003</v>
      </c>
      <c r="G867" s="14" t="e">
        <f t="shared" si="3"/>
        <v>#VALUE!</v>
      </c>
      <c r="H867" s="43" t="s">
        <v>1437</v>
      </c>
      <c r="I867" s="31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.75" customHeight="1" x14ac:dyDescent="0.25">
      <c r="A868" s="24">
        <v>8433</v>
      </c>
      <c r="B868" s="12" t="s">
        <v>1413</v>
      </c>
      <c r="C868" s="13" t="s">
        <v>1351</v>
      </c>
      <c r="D868" s="14" t="s">
        <v>1351</v>
      </c>
      <c r="E868" s="14" t="s">
        <v>1351</v>
      </c>
      <c r="F868" s="15">
        <v>1.1559999999999999</v>
      </c>
      <c r="G868" s="14" t="e">
        <f t="shared" si="3"/>
        <v>#VALUE!</v>
      </c>
      <c r="H868" s="43" t="s">
        <v>1437</v>
      </c>
      <c r="I868" s="31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.75" customHeight="1" x14ac:dyDescent="0.25">
      <c r="A869" s="65"/>
      <c r="B869" s="65"/>
      <c r="C869" s="66"/>
      <c r="D869" s="67"/>
      <c r="E869" s="67"/>
      <c r="F869" s="68" t="s">
        <v>1438</v>
      </c>
      <c r="G869" s="69" t="e">
        <f>SUM(G3:G868)</f>
        <v>#VALUE!</v>
      </c>
      <c r="H869" s="70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4.75" customHeight="1" x14ac:dyDescent="0.3">
      <c r="A870" s="71"/>
      <c r="B870" s="72"/>
      <c r="C870" s="73"/>
      <c r="D870" s="74"/>
      <c r="E870" s="67"/>
      <c r="F870" s="75" t="s">
        <v>1439</v>
      </c>
      <c r="G870" s="76" t="e">
        <f>G869*0.19</f>
        <v>#VALUE!</v>
      </c>
      <c r="H870" s="77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</row>
    <row r="871" spans="1:26" ht="24.75" customHeight="1" x14ac:dyDescent="0.3">
      <c r="A871" s="71"/>
      <c r="B871" s="72"/>
      <c r="C871" s="73"/>
      <c r="D871" s="74"/>
      <c r="E871" s="67"/>
      <c r="F871" s="75" t="s">
        <v>1440</v>
      </c>
      <c r="G871" s="78" t="e">
        <f>G869+G870</f>
        <v>#VALUE!</v>
      </c>
      <c r="H871" s="77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</row>
    <row r="872" spans="1:26" ht="24.75" customHeight="1" x14ac:dyDescent="0.3">
      <c r="A872" s="71"/>
      <c r="B872" s="72"/>
      <c r="C872" s="73"/>
      <c r="D872" s="74"/>
      <c r="E872" s="67"/>
      <c r="F872" s="75"/>
      <c r="G872" s="74"/>
      <c r="H872" s="77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</row>
    <row r="873" spans="1:26" ht="24.75" customHeight="1" x14ac:dyDescent="0.3">
      <c r="A873" s="71"/>
      <c r="B873" s="72"/>
      <c r="C873" s="73"/>
      <c r="D873" s="74"/>
      <c r="E873" s="67"/>
      <c r="F873" s="75"/>
      <c r="G873" s="74"/>
      <c r="H873" s="77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</row>
    <row r="874" spans="1:26" ht="24.75" customHeight="1" x14ac:dyDescent="0.3">
      <c r="A874" s="71"/>
      <c r="B874" s="72"/>
      <c r="C874" s="73"/>
      <c r="D874" s="74"/>
      <c r="E874" s="67"/>
      <c r="F874" s="75"/>
      <c r="G874" s="74"/>
      <c r="H874" s="77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</row>
    <row r="875" spans="1:26" ht="24.75" customHeight="1" x14ac:dyDescent="0.3">
      <c r="A875" s="71"/>
      <c r="B875" s="72"/>
      <c r="C875" s="73"/>
      <c r="D875" s="74"/>
      <c r="E875" s="67"/>
      <c r="F875" s="75"/>
      <c r="G875" s="74"/>
      <c r="H875" s="77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</row>
    <row r="876" spans="1:26" ht="24.75" customHeight="1" x14ac:dyDescent="0.3">
      <c r="A876" s="71"/>
      <c r="B876" s="72"/>
      <c r="C876" s="73"/>
      <c r="D876" s="74"/>
      <c r="E876" s="67"/>
      <c r="F876" s="75"/>
      <c r="G876" s="74"/>
      <c r="H876" s="77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</row>
    <row r="877" spans="1:26" ht="24.75" customHeight="1" x14ac:dyDescent="0.3">
      <c r="A877" s="71"/>
      <c r="B877" s="72"/>
      <c r="C877" s="73"/>
      <c r="D877" s="74"/>
      <c r="E877" s="67"/>
      <c r="F877" s="75"/>
      <c r="G877" s="74"/>
      <c r="H877" s="77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</row>
    <row r="878" spans="1:26" ht="24.75" customHeight="1" x14ac:dyDescent="0.3">
      <c r="A878" s="71"/>
      <c r="B878" s="72"/>
      <c r="C878" s="73"/>
      <c r="D878" s="74"/>
      <c r="E878" s="67"/>
      <c r="F878" s="75"/>
      <c r="G878" s="74"/>
      <c r="H878" s="77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</row>
    <row r="879" spans="1:26" ht="24.75" customHeight="1" x14ac:dyDescent="0.3">
      <c r="A879" s="71"/>
      <c r="B879" s="72"/>
      <c r="C879" s="73"/>
      <c r="D879" s="74"/>
      <c r="E879" s="67"/>
      <c r="F879" s="75"/>
      <c r="G879" s="74"/>
      <c r="H879" s="77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</row>
    <row r="880" spans="1:26" ht="24.75" customHeight="1" x14ac:dyDescent="0.3">
      <c r="A880" s="71"/>
      <c r="B880" s="72"/>
      <c r="C880" s="73"/>
      <c r="D880" s="74"/>
      <c r="E880" s="67"/>
      <c r="F880" s="75"/>
      <c r="G880" s="74"/>
      <c r="H880" s="77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</row>
    <row r="881" spans="1:26" ht="24.75" customHeight="1" x14ac:dyDescent="0.3">
      <c r="A881" s="71"/>
      <c r="B881" s="72"/>
      <c r="C881" s="73"/>
      <c r="D881" s="74"/>
      <c r="E881" s="67"/>
      <c r="F881" s="75"/>
      <c r="G881" s="74"/>
      <c r="H881" s="77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</row>
    <row r="882" spans="1:26" ht="24.75" customHeight="1" x14ac:dyDescent="0.3">
      <c r="A882" s="71"/>
      <c r="B882" s="72"/>
      <c r="C882" s="73"/>
      <c r="D882" s="74"/>
      <c r="E882" s="67"/>
      <c r="F882" s="75"/>
      <c r="G882" s="74"/>
      <c r="H882" s="77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</row>
    <row r="883" spans="1:26" ht="24.75" customHeight="1" x14ac:dyDescent="0.3">
      <c r="A883" s="71"/>
      <c r="B883" s="72"/>
      <c r="C883" s="73"/>
      <c r="D883" s="74"/>
      <c r="E883" s="67"/>
      <c r="F883" s="75"/>
      <c r="G883" s="74"/>
      <c r="H883" s="77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</row>
    <row r="884" spans="1:26" ht="24.75" customHeight="1" x14ac:dyDescent="0.3">
      <c r="A884" s="71"/>
      <c r="B884" s="72"/>
      <c r="C884" s="73"/>
      <c r="D884" s="74"/>
      <c r="E884" s="67"/>
      <c r="F884" s="75"/>
      <c r="G884" s="74"/>
      <c r="H884" s="77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</row>
    <row r="885" spans="1:26" ht="24.75" customHeight="1" x14ac:dyDescent="0.3">
      <c r="A885" s="79"/>
      <c r="B885" s="72"/>
      <c r="C885" s="73"/>
      <c r="D885" s="74"/>
      <c r="E885" s="67"/>
      <c r="F885" s="75"/>
      <c r="G885" s="74"/>
      <c r="H885" s="77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</row>
    <row r="886" spans="1:26" ht="24.75" customHeight="1" x14ac:dyDescent="0.3">
      <c r="A886" s="79"/>
      <c r="B886" s="72"/>
      <c r="C886" s="73"/>
      <c r="D886" s="74"/>
      <c r="E886" s="67"/>
      <c r="F886" s="75"/>
      <c r="G886" s="74"/>
      <c r="H886" s="77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</row>
    <row r="887" spans="1:26" ht="24.75" customHeight="1" x14ac:dyDescent="0.3">
      <c r="A887" s="79"/>
      <c r="B887" s="72"/>
      <c r="C887" s="73"/>
      <c r="D887" s="74"/>
      <c r="E887" s="67"/>
      <c r="F887" s="75"/>
      <c r="G887" s="74"/>
      <c r="H887" s="77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</row>
    <row r="888" spans="1:26" ht="24.75" customHeight="1" x14ac:dyDescent="0.3">
      <c r="A888" s="79"/>
      <c r="B888" s="72"/>
      <c r="C888" s="73" t="s">
        <v>1441</v>
      </c>
      <c r="D888" s="74"/>
      <c r="E888" s="67"/>
      <c r="F888" s="75"/>
      <c r="G888" s="74"/>
      <c r="H888" s="77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</row>
    <row r="889" spans="1:26" ht="24.75" customHeight="1" x14ac:dyDescent="0.3">
      <c r="A889" s="79"/>
      <c r="B889" s="72"/>
      <c r="C889" s="73"/>
      <c r="D889" s="74"/>
      <c r="E889" s="67"/>
      <c r="F889" s="75"/>
      <c r="G889" s="74"/>
      <c r="H889" s="77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</row>
    <row r="890" spans="1:26" ht="24.75" customHeight="1" x14ac:dyDescent="0.3">
      <c r="A890" s="79"/>
      <c r="B890" s="72"/>
      <c r="C890" s="73"/>
      <c r="D890" s="74"/>
      <c r="E890" s="67"/>
      <c r="F890" s="75"/>
      <c r="G890" s="74"/>
      <c r="H890" s="77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</row>
    <row r="891" spans="1:26" ht="24.75" customHeight="1" x14ac:dyDescent="0.3">
      <c r="A891" s="79"/>
      <c r="B891" s="72"/>
      <c r="C891" s="73"/>
      <c r="D891" s="74"/>
      <c r="E891" s="67"/>
      <c r="F891" s="75"/>
      <c r="G891" s="74"/>
      <c r="H891" s="77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</row>
    <row r="892" spans="1:26" ht="24.75" customHeight="1" x14ac:dyDescent="0.3">
      <c r="A892" s="79"/>
      <c r="B892" s="72"/>
      <c r="C892" s="73"/>
      <c r="D892" s="74"/>
      <c r="E892" s="67"/>
      <c r="F892" s="75"/>
      <c r="G892" s="74"/>
      <c r="H892" s="77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</row>
    <row r="893" spans="1:26" ht="24.75" customHeight="1" x14ac:dyDescent="0.3">
      <c r="A893" s="79"/>
      <c r="B893" s="72"/>
      <c r="C893" s="73"/>
      <c r="D893" s="74"/>
      <c r="E893" s="67"/>
      <c r="F893" s="75"/>
      <c r="G893" s="74"/>
      <c r="H893" s="77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</row>
    <row r="894" spans="1:26" ht="24.75" customHeight="1" x14ac:dyDescent="0.3">
      <c r="A894" s="79"/>
      <c r="B894" s="72"/>
      <c r="C894" s="73"/>
      <c r="D894" s="74"/>
      <c r="E894" s="67"/>
      <c r="F894" s="75"/>
      <c r="G894" s="74"/>
      <c r="H894" s="77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</row>
    <row r="895" spans="1:26" ht="24.75" customHeight="1" x14ac:dyDescent="0.3">
      <c r="A895" s="79"/>
      <c r="B895" s="72"/>
      <c r="C895" s="73"/>
      <c r="D895" s="74"/>
      <c r="E895" s="67"/>
      <c r="F895" s="75"/>
      <c r="G895" s="74"/>
      <c r="H895" s="77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</row>
    <row r="896" spans="1:26" ht="24.75" customHeight="1" x14ac:dyDescent="0.3">
      <c r="A896" s="79"/>
      <c r="B896" s="72"/>
      <c r="C896" s="73"/>
      <c r="D896" s="74"/>
      <c r="E896" s="67"/>
      <c r="F896" s="75"/>
      <c r="G896" s="74"/>
      <c r="H896" s="77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</row>
    <row r="897" spans="1:26" ht="24.75" customHeight="1" x14ac:dyDescent="0.3">
      <c r="A897" s="79"/>
      <c r="B897" s="72"/>
      <c r="C897" s="73"/>
      <c r="D897" s="74"/>
      <c r="E897" s="67"/>
      <c r="F897" s="75"/>
      <c r="G897" s="74"/>
      <c r="H897" s="77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</row>
    <row r="898" spans="1:26" ht="24.75" customHeight="1" x14ac:dyDescent="0.3">
      <c r="A898" s="79"/>
      <c r="B898" s="72"/>
      <c r="C898" s="73"/>
      <c r="D898" s="74"/>
      <c r="E898" s="67"/>
      <c r="F898" s="75"/>
      <c r="G898" s="74"/>
      <c r="H898" s="77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</row>
    <row r="899" spans="1:26" ht="24.75" customHeight="1" x14ac:dyDescent="0.3">
      <c r="A899" s="79"/>
      <c r="B899" s="72"/>
      <c r="C899" s="73"/>
      <c r="D899" s="74"/>
      <c r="E899" s="67"/>
      <c r="F899" s="75"/>
      <c r="G899" s="74"/>
      <c r="H899" s="77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</row>
    <row r="900" spans="1:26" ht="24.75" customHeight="1" x14ac:dyDescent="0.3">
      <c r="A900" s="79"/>
      <c r="B900" s="72"/>
      <c r="C900" s="73"/>
      <c r="D900" s="74"/>
      <c r="E900" s="67"/>
      <c r="F900" s="75"/>
      <c r="G900" s="74"/>
      <c r="H900" s="77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</row>
    <row r="901" spans="1:26" ht="24.75" customHeight="1" x14ac:dyDescent="0.3">
      <c r="A901" s="79"/>
      <c r="B901" s="72"/>
      <c r="C901" s="73"/>
      <c r="D901" s="74"/>
      <c r="E901" s="67"/>
      <c r="F901" s="75"/>
      <c r="G901" s="74"/>
      <c r="H901" s="77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</row>
    <row r="902" spans="1:26" ht="24.75" customHeight="1" x14ac:dyDescent="0.3">
      <c r="A902" s="79"/>
      <c r="B902" s="72"/>
      <c r="C902" s="73"/>
      <c r="D902" s="74"/>
      <c r="E902" s="67"/>
      <c r="F902" s="75"/>
      <c r="G902" s="74"/>
      <c r="H902" s="77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</row>
    <row r="903" spans="1:26" ht="24.75" customHeight="1" x14ac:dyDescent="0.3">
      <c r="A903" s="79"/>
      <c r="B903" s="72"/>
      <c r="C903" s="73"/>
      <c r="D903" s="74"/>
      <c r="E903" s="67"/>
      <c r="F903" s="75"/>
      <c r="G903" s="74"/>
      <c r="H903" s="77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</row>
    <row r="904" spans="1:26" ht="24.75" customHeight="1" x14ac:dyDescent="0.3">
      <c r="A904" s="79"/>
      <c r="B904" s="72"/>
      <c r="C904" s="73"/>
      <c r="D904" s="74"/>
      <c r="E904" s="67"/>
      <c r="F904" s="75"/>
      <c r="G904" s="74"/>
      <c r="H904" s="77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</row>
    <row r="905" spans="1:26" ht="24.75" customHeight="1" x14ac:dyDescent="0.3">
      <c r="A905" s="79"/>
      <c r="B905" s="72"/>
      <c r="C905" s="73"/>
      <c r="D905" s="74"/>
      <c r="E905" s="67"/>
      <c r="F905" s="75"/>
      <c r="G905" s="74"/>
      <c r="H905" s="77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</row>
    <row r="906" spans="1:26" ht="24.75" customHeight="1" x14ac:dyDescent="0.3">
      <c r="A906" s="79"/>
      <c r="B906" s="72"/>
      <c r="C906" s="73"/>
      <c r="D906" s="74"/>
      <c r="E906" s="67"/>
      <c r="F906" s="75"/>
      <c r="G906" s="74"/>
      <c r="H906" s="77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</row>
    <row r="907" spans="1:26" ht="24.75" customHeight="1" x14ac:dyDescent="0.3">
      <c r="A907" s="79"/>
      <c r="B907" s="72"/>
      <c r="C907" s="73"/>
      <c r="D907" s="74"/>
      <c r="E907" s="67"/>
      <c r="F907" s="75"/>
      <c r="G907" s="74"/>
      <c r="H907" s="77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</row>
    <row r="908" spans="1:26" ht="24.75" customHeight="1" x14ac:dyDescent="0.3">
      <c r="A908" s="79"/>
      <c r="B908" s="72"/>
      <c r="C908" s="73"/>
      <c r="D908" s="74"/>
      <c r="E908" s="67"/>
      <c r="F908" s="75"/>
      <c r="G908" s="74"/>
      <c r="H908" s="77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</row>
    <row r="909" spans="1:26" ht="24.75" customHeight="1" x14ac:dyDescent="0.3">
      <c r="A909" s="79"/>
      <c r="B909" s="72"/>
      <c r="C909" s="73"/>
      <c r="D909" s="74"/>
      <c r="E909" s="67"/>
      <c r="F909" s="75"/>
      <c r="G909" s="74"/>
      <c r="H909" s="77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</row>
    <row r="910" spans="1:26" ht="24.75" customHeight="1" x14ac:dyDescent="0.3">
      <c r="A910" s="79"/>
      <c r="B910" s="72"/>
      <c r="C910" s="73"/>
      <c r="D910" s="74"/>
      <c r="E910" s="67"/>
      <c r="F910" s="75"/>
      <c r="G910" s="74"/>
      <c r="H910" s="77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</row>
    <row r="911" spans="1:26" ht="24.75" customHeight="1" x14ac:dyDescent="0.3">
      <c r="A911" s="79"/>
      <c r="B911" s="72"/>
      <c r="C911" s="73"/>
      <c r="D911" s="74"/>
      <c r="E911" s="67"/>
      <c r="F911" s="75"/>
      <c r="G911" s="74"/>
      <c r="H911" s="77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</row>
    <row r="912" spans="1:26" ht="24.75" customHeight="1" x14ac:dyDescent="0.3">
      <c r="A912" s="79"/>
      <c r="B912" s="72"/>
      <c r="C912" s="73"/>
      <c r="D912" s="74"/>
      <c r="E912" s="67"/>
      <c r="F912" s="75"/>
      <c r="G912" s="74"/>
      <c r="H912" s="77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</row>
    <row r="913" spans="1:26" ht="24.75" customHeight="1" x14ac:dyDescent="0.3">
      <c r="A913" s="79"/>
      <c r="B913" s="72"/>
      <c r="C913" s="73"/>
      <c r="D913" s="74"/>
      <c r="E913" s="67"/>
      <c r="F913" s="75"/>
      <c r="G913" s="74"/>
      <c r="H913" s="77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</row>
    <row r="914" spans="1:26" ht="24.75" customHeight="1" x14ac:dyDescent="0.3">
      <c r="A914" s="79"/>
      <c r="B914" s="72"/>
      <c r="C914" s="73"/>
      <c r="D914" s="74"/>
      <c r="E914" s="67"/>
      <c r="F914" s="75"/>
      <c r="G914" s="74"/>
      <c r="H914" s="77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</row>
    <row r="915" spans="1:26" ht="24.75" customHeight="1" x14ac:dyDescent="0.3">
      <c r="A915" s="79"/>
      <c r="B915" s="72"/>
      <c r="C915" s="73"/>
      <c r="D915" s="74"/>
      <c r="E915" s="67"/>
      <c r="F915" s="75"/>
      <c r="G915" s="74"/>
      <c r="H915" s="77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</row>
    <row r="916" spans="1:26" ht="24.75" customHeight="1" x14ac:dyDescent="0.3">
      <c r="A916" s="79"/>
      <c r="B916" s="72"/>
      <c r="C916" s="73"/>
      <c r="D916" s="74"/>
      <c r="E916" s="67"/>
      <c r="F916" s="75"/>
      <c r="G916" s="74"/>
      <c r="H916" s="77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</row>
    <row r="917" spans="1:26" ht="24.75" customHeight="1" x14ac:dyDescent="0.3">
      <c r="A917" s="79"/>
      <c r="B917" s="72"/>
      <c r="C917" s="73"/>
      <c r="D917" s="74"/>
      <c r="E917" s="67"/>
      <c r="F917" s="75"/>
      <c r="G917" s="74"/>
      <c r="H917" s="77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</row>
    <row r="918" spans="1:26" ht="24.75" customHeight="1" x14ac:dyDescent="0.3">
      <c r="A918" s="79"/>
      <c r="B918" s="72"/>
      <c r="C918" s="73"/>
      <c r="D918" s="74"/>
      <c r="E918" s="67"/>
      <c r="F918" s="75"/>
      <c r="G918" s="74"/>
      <c r="H918" s="77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</row>
    <row r="919" spans="1:26" ht="24.75" customHeight="1" x14ac:dyDescent="0.3">
      <c r="A919" s="79"/>
      <c r="B919" s="72"/>
      <c r="C919" s="73"/>
      <c r="D919" s="74"/>
      <c r="E919" s="67"/>
      <c r="F919" s="75"/>
      <c r="G919" s="74"/>
      <c r="H919" s="77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</row>
    <row r="920" spans="1:26" ht="24.75" customHeight="1" x14ac:dyDescent="0.3">
      <c r="A920" s="79"/>
      <c r="B920" s="72"/>
      <c r="C920" s="73"/>
      <c r="D920" s="74"/>
      <c r="E920" s="67"/>
      <c r="F920" s="75"/>
      <c r="G920" s="74"/>
      <c r="H920" s="77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</row>
    <row r="921" spans="1:26" ht="24.75" customHeight="1" x14ac:dyDescent="0.3">
      <c r="A921" s="79"/>
      <c r="B921" s="72"/>
      <c r="C921" s="73"/>
      <c r="D921" s="74"/>
      <c r="E921" s="67"/>
      <c r="F921" s="75"/>
      <c r="G921" s="74"/>
      <c r="H921" s="77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</row>
    <row r="922" spans="1:26" ht="24.75" customHeight="1" x14ac:dyDescent="0.3">
      <c r="A922" s="79"/>
      <c r="B922" s="72"/>
      <c r="C922" s="73"/>
      <c r="D922" s="74"/>
      <c r="E922" s="67"/>
      <c r="F922" s="75"/>
      <c r="G922" s="74"/>
      <c r="H922" s="77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</row>
    <row r="923" spans="1:26" ht="24.75" customHeight="1" x14ac:dyDescent="0.3">
      <c r="A923" s="79"/>
      <c r="B923" s="72"/>
      <c r="C923" s="73"/>
      <c r="D923" s="74"/>
      <c r="E923" s="67"/>
      <c r="F923" s="75"/>
      <c r="G923" s="74"/>
      <c r="H923" s="77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</row>
    <row r="924" spans="1:26" ht="24.75" customHeight="1" x14ac:dyDescent="0.3">
      <c r="A924" s="79"/>
      <c r="B924" s="72"/>
      <c r="C924" s="73"/>
      <c r="D924" s="74"/>
      <c r="E924" s="67"/>
      <c r="F924" s="75"/>
      <c r="G924" s="74"/>
      <c r="H924" s="77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</row>
    <row r="925" spans="1:26" ht="24.75" customHeight="1" x14ac:dyDescent="0.3">
      <c r="A925" s="79"/>
      <c r="B925" s="72"/>
      <c r="C925" s="73"/>
      <c r="D925" s="74"/>
      <c r="E925" s="67"/>
      <c r="F925" s="75"/>
      <c r="G925" s="74"/>
      <c r="H925" s="77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</row>
    <row r="926" spans="1:26" ht="24.75" customHeight="1" x14ac:dyDescent="0.3">
      <c r="A926" s="79"/>
      <c r="B926" s="72"/>
      <c r="C926" s="73"/>
      <c r="D926" s="74"/>
      <c r="E926" s="67"/>
      <c r="F926" s="75"/>
      <c r="G926" s="74"/>
      <c r="H926" s="77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</row>
    <row r="927" spans="1:26" ht="24.75" customHeight="1" x14ac:dyDescent="0.3">
      <c r="A927" s="79"/>
      <c r="B927" s="72"/>
      <c r="C927" s="73"/>
      <c r="D927" s="74"/>
      <c r="E927" s="67"/>
      <c r="F927" s="75"/>
      <c r="G927" s="74"/>
      <c r="H927" s="77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</row>
    <row r="928" spans="1:26" ht="24.75" customHeight="1" x14ac:dyDescent="0.3">
      <c r="A928" s="79"/>
      <c r="B928" s="72"/>
      <c r="C928" s="73"/>
      <c r="D928" s="74"/>
      <c r="E928" s="67"/>
      <c r="F928" s="75"/>
      <c r="G928" s="74"/>
      <c r="H928" s="77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</row>
    <row r="929" spans="1:26" ht="24.75" customHeight="1" x14ac:dyDescent="0.3">
      <c r="A929" s="79"/>
      <c r="B929" s="72"/>
      <c r="C929" s="73"/>
      <c r="D929" s="74"/>
      <c r="E929" s="67"/>
      <c r="F929" s="75"/>
      <c r="G929" s="74"/>
      <c r="H929" s="77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</row>
    <row r="930" spans="1:26" ht="24.75" customHeight="1" x14ac:dyDescent="0.3">
      <c r="A930" s="79"/>
      <c r="B930" s="72"/>
      <c r="C930" s="73"/>
      <c r="D930" s="74"/>
      <c r="E930" s="67"/>
      <c r="F930" s="75"/>
      <c r="G930" s="74"/>
      <c r="H930" s="77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</row>
    <row r="931" spans="1:26" ht="24.75" customHeight="1" x14ac:dyDescent="0.3">
      <c r="A931" s="79"/>
      <c r="B931" s="72"/>
      <c r="C931" s="73"/>
      <c r="D931" s="74"/>
      <c r="E931" s="67"/>
      <c r="F931" s="75"/>
      <c r="G931" s="74"/>
      <c r="H931" s="77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</row>
    <row r="932" spans="1:26" ht="24.75" customHeight="1" x14ac:dyDescent="0.3">
      <c r="A932" s="79"/>
      <c r="B932" s="72"/>
      <c r="C932" s="73"/>
      <c r="D932" s="74"/>
      <c r="E932" s="67"/>
      <c r="F932" s="75"/>
      <c r="G932" s="74"/>
      <c r="H932" s="77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</row>
    <row r="933" spans="1:26" ht="24.75" customHeight="1" x14ac:dyDescent="0.3">
      <c r="A933" s="79"/>
      <c r="B933" s="72"/>
      <c r="C933" s="73"/>
      <c r="D933" s="74"/>
      <c r="E933" s="67"/>
      <c r="F933" s="75"/>
      <c r="G933" s="74"/>
      <c r="H933" s="77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</row>
    <row r="934" spans="1:26" ht="24.75" customHeight="1" x14ac:dyDescent="0.3">
      <c r="A934" s="79"/>
      <c r="B934" s="72"/>
      <c r="C934" s="73"/>
      <c r="D934" s="74"/>
      <c r="E934" s="67"/>
      <c r="F934" s="75"/>
      <c r="G934" s="74"/>
      <c r="H934" s="77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</row>
    <row r="935" spans="1:26" ht="24.75" customHeight="1" x14ac:dyDescent="0.3">
      <c r="A935" s="79"/>
      <c r="B935" s="72"/>
      <c r="C935" s="73"/>
      <c r="D935" s="74"/>
      <c r="E935" s="67"/>
      <c r="F935" s="75"/>
      <c r="G935" s="74"/>
      <c r="H935" s="77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</row>
    <row r="936" spans="1:26" ht="24.75" customHeight="1" x14ac:dyDescent="0.3">
      <c r="A936" s="79"/>
      <c r="B936" s="72"/>
      <c r="C936" s="73"/>
      <c r="D936" s="74"/>
      <c r="E936" s="67"/>
      <c r="F936" s="75"/>
      <c r="G936" s="74"/>
      <c r="H936" s="77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</row>
    <row r="937" spans="1:26" ht="24.75" customHeight="1" x14ac:dyDescent="0.3">
      <c r="A937" s="79"/>
      <c r="B937" s="72"/>
      <c r="C937" s="73"/>
      <c r="D937" s="74"/>
      <c r="E937" s="67"/>
      <c r="F937" s="75"/>
      <c r="G937" s="74"/>
      <c r="H937" s="77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</row>
    <row r="938" spans="1:26" ht="24.75" customHeight="1" x14ac:dyDescent="0.3">
      <c r="A938" s="79"/>
      <c r="B938" s="72"/>
      <c r="C938" s="73"/>
      <c r="D938" s="74"/>
      <c r="E938" s="67"/>
      <c r="F938" s="75"/>
      <c r="G938" s="74"/>
      <c r="H938" s="77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</row>
    <row r="939" spans="1:26" ht="24.75" customHeight="1" x14ac:dyDescent="0.3">
      <c r="A939" s="79"/>
      <c r="B939" s="72"/>
      <c r="C939" s="73"/>
      <c r="D939" s="74"/>
      <c r="E939" s="67"/>
      <c r="F939" s="75"/>
      <c r="G939" s="74"/>
      <c r="H939" s="77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</row>
    <row r="940" spans="1:26" ht="24.75" customHeight="1" x14ac:dyDescent="0.3">
      <c r="A940" s="79"/>
      <c r="B940" s="72"/>
      <c r="C940" s="73"/>
      <c r="D940" s="74"/>
      <c r="E940" s="67"/>
      <c r="F940" s="75"/>
      <c r="G940" s="74"/>
      <c r="H940" s="77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</row>
    <row r="941" spans="1:26" ht="24.75" customHeight="1" x14ac:dyDescent="0.3">
      <c r="A941" s="79"/>
      <c r="B941" s="72"/>
      <c r="C941" s="73"/>
      <c r="D941" s="74"/>
      <c r="E941" s="67"/>
      <c r="F941" s="75"/>
      <c r="G941" s="74"/>
      <c r="H941" s="77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</row>
    <row r="942" spans="1:26" ht="24.75" customHeight="1" x14ac:dyDescent="0.3">
      <c r="A942" s="79"/>
      <c r="B942" s="72"/>
      <c r="C942" s="73"/>
      <c r="D942" s="74"/>
      <c r="E942" s="67"/>
      <c r="F942" s="75"/>
      <c r="G942" s="74"/>
      <c r="H942" s="77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</row>
    <row r="943" spans="1:26" ht="24.75" customHeight="1" x14ac:dyDescent="0.3">
      <c r="A943" s="79"/>
      <c r="B943" s="72"/>
      <c r="C943" s="73"/>
      <c r="D943" s="74"/>
      <c r="E943" s="67"/>
      <c r="F943" s="75"/>
      <c r="G943" s="74"/>
      <c r="H943" s="77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</row>
    <row r="944" spans="1:26" ht="24.75" customHeight="1" x14ac:dyDescent="0.3">
      <c r="A944" s="79"/>
      <c r="B944" s="72"/>
      <c r="C944" s="73"/>
      <c r="D944" s="74"/>
      <c r="E944" s="67"/>
      <c r="F944" s="75"/>
      <c r="G944" s="74"/>
      <c r="H944" s="77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  <c r="Z944" s="74"/>
    </row>
    <row r="945" spans="1:26" ht="24.75" customHeight="1" x14ac:dyDescent="0.3">
      <c r="A945" s="79"/>
      <c r="B945" s="72"/>
      <c r="C945" s="73"/>
      <c r="D945" s="74"/>
      <c r="E945" s="67"/>
      <c r="F945" s="75"/>
      <c r="G945" s="74"/>
      <c r="H945" s="77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</row>
    <row r="946" spans="1:26" ht="24.75" customHeight="1" x14ac:dyDescent="0.3">
      <c r="A946" s="79"/>
      <c r="B946" s="72"/>
      <c r="C946" s="73"/>
      <c r="D946" s="74"/>
      <c r="E946" s="67"/>
      <c r="F946" s="75"/>
      <c r="G946" s="74"/>
      <c r="H946" s="77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  <c r="Z946" s="74"/>
    </row>
    <row r="947" spans="1:26" ht="24.75" customHeight="1" x14ac:dyDescent="0.3">
      <c r="A947" s="79"/>
      <c r="B947" s="72"/>
      <c r="C947" s="73"/>
      <c r="D947" s="74"/>
      <c r="E947" s="67"/>
      <c r="F947" s="75"/>
      <c r="G947" s="74"/>
      <c r="H947" s="77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</row>
    <row r="948" spans="1:26" ht="24.75" customHeight="1" x14ac:dyDescent="0.3">
      <c r="A948" s="79"/>
      <c r="B948" s="72"/>
      <c r="C948" s="73"/>
      <c r="D948" s="74"/>
      <c r="E948" s="67"/>
      <c r="F948" s="75"/>
      <c r="G948" s="74"/>
      <c r="H948" s="77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  <c r="Z948" s="74"/>
    </row>
    <row r="949" spans="1:26" ht="24.75" customHeight="1" x14ac:dyDescent="0.3">
      <c r="A949" s="79"/>
      <c r="B949" s="72"/>
      <c r="C949" s="73"/>
      <c r="D949" s="74"/>
      <c r="E949" s="67"/>
      <c r="F949" s="75"/>
      <c r="G949" s="74"/>
      <c r="H949" s="77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</row>
    <row r="950" spans="1:26" ht="24.75" customHeight="1" x14ac:dyDescent="0.3">
      <c r="A950" s="79"/>
      <c r="B950" s="72"/>
      <c r="C950" s="73"/>
      <c r="D950" s="74"/>
      <c r="E950" s="67"/>
      <c r="F950" s="75"/>
      <c r="G950" s="74"/>
      <c r="H950" s="77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  <c r="Z950" s="74"/>
    </row>
    <row r="951" spans="1:26" ht="24.75" customHeight="1" x14ac:dyDescent="0.3">
      <c r="A951" s="79"/>
      <c r="B951" s="72"/>
      <c r="C951" s="73"/>
      <c r="D951" s="74"/>
      <c r="E951" s="67"/>
      <c r="F951" s="75"/>
      <c r="G951" s="74"/>
      <c r="H951" s="77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</row>
    <row r="952" spans="1:26" ht="24.75" customHeight="1" x14ac:dyDescent="0.3">
      <c r="A952" s="79"/>
      <c r="B952" s="72"/>
      <c r="C952" s="73"/>
      <c r="D952" s="74"/>
      <c r="E952" s="67"/>
      <c r="F952" s="75"/>
      <c r="G952" s="74"/>
      <c r="H952" s="77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  <c r="Z952" s="74"/>
    </row>
    <row r="953" spans="1:26" ht="24.75" customHeight="1" x14ac:dyDescent="0.3">
      <c r="A953" s="79"/>
      <c r="B953" s="72"/>
      <c r="C953" s="73"/>
      <c r="D953" s="74"/>
      <c r="E953" s="67"/>
      <c r="F953" s="75"/>
      <c r="G953" s="74"/>
      <c r="H953" s="77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</row>
    <row r="954" spans="1:26" ht="24.75" customHeight="1" x14ac:dyDescent="0.3">
      <c r="A954" s="79"/>
      <c r="B954" s="72"/>
      <c r="C954" s="73"/>
      <c r="D954" s="74"/>
      <c r="E954" s="67"/>
      <c r="F954" s="75"/>
      <c r="G954" s="74"/>
      <c r="H954" s="77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  <c r="Z954" s="74"/>
    </row>
    <row r="955" spans="1:26" ht="24.75" customHeight="1" x14ac:dyDescent="0.3">
      <c r="A955" s="79"/>
      <c r="B955" s="72"/>
      <c r="C955" s="73"/>
      <c r="D955" s="74"/>
      <c r="E955" s="67"/>
      <c r="F955" s="75"/>
      <c r="G955" s="74"/>
      <c r="H955" s="77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</row>
    <row r="956" spans="1:26" ht="24.75" customHeight="1" x14ac:dyDescent="0.3">
      <c r="A956" s="79"/>
      <c r="B956" s="72"/>
      <c r="C956" s="73"/>
      <c r="D956" s="74"/>
      <c r="E956" s="67"/>
      <c r="F956" s="75"/>
      <c r="G956" s="74"/>
      <c r="H956" s="77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  <c r="Z956" s="74"/>
    </row>
    <row r="957" spans="1:26" ht="24.75" customHeight="1" x14ac:dyDescent="0.3">
      <c r="A957" s="79"/>
      <c r="B957" s="72"/>
      <c r="C957" s="73"/>
      <c r="D957" s="74"/>
      <c r="E957" s="67"/>
      <c r="F957" s="75"/>
      <c r="G957" s="74"/>
      <c r="H957" s="77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</row>
    <row r="958" spans="1:26" ht="24.75" customHeight="1" x14ac:dyDescent="0.3">
      <c r="A958" s="79"/>
      <c r="B958" s="72"/>
      <c r="C958" s="73"/>
      <c r="D958" s="74"/>
      <c r="E958" s="67"/>
      <c r="F958" s="75"/>
      <c r="G958" s="74"/>
      <c r="H958" s="77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  <c r="Z958" s="74"/>
    </row>
    <row r="959" spans="1:26" ht="24.75" customHeight="1" x14ac:dyDescent="0.3">
      <c r="A959" s="79"/>
      <c r="B959" s="72"/>
      <c r="C959" s="73"/>
      <c r="D959" s="74"/>
      <c r="E959" s="67"/>
      <c r="F959" s="75"/>
      <c r="G959" s="74"/>
      <c r="H959" s="77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</row>
    <row r="960" spans="1:26" ht="24.75" customHeight="1" x14ac:dyDescent="0.3">
      <c r="A960" s="79"/>
      <c r="B960" s="72"/>
      <c r="C960" s="73"/>
      <c r="D960" s="74"/>
      <c r="E960" s="67"/>
      <c r="F960" s="75"/>
      <c r="G960" s="74"/>
      <c r="H960" s="77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  <c r="Z960" s="74"/>
    </row>
    <row r="961" spans="1:26" ht="24.75" customHeight="1" x14ac:dyDescent="0.3">
      <c r="A961" s="79"/>
      <c r="B961" s="72"/>
      <c r="C961" s="73"/>
      <c r="D961" s="74"/>
      <c r="E961" s="67"/>
      <c r="F961" s="75"/>
      <c r="G961" s="74"/>
      <c r="H961" s="77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</row>
    <row r="962" spans="1:26" ht="24.75" customHeight="1" x14ac:dyDescent="0.3">
      <c r="A962" s="79"/>
      <c r="B962" s="72"/>
      <c r="C962" s="73"/>
      <c r="D962" s="74"/>
      <c r="E962" s="67"/>
      <c r="F962" s="75"/>
      <c r="G962" s="74"/>
      <c r="H962" s="77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  <c r="Z962" s="74"/>
    </row>
    <row r="963" spans="1:26" ht="24.75" customHeight="1" x14ac:dyDescent="0.3">
      <c r="A963" s="79"/>
      <c r="B963" s="72"/>
      <c r="C963" s="73"/>
      <c r="D963" s="74"/>
      <c r="E963" s="67"/>
      <c r="F963" s="75"/>
      <c r="G963" s="74"/>
      <c r="H963" s="77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</row>
    <row r="964" spans="1:26" ht="24.75" customHeight="1" x14ac:dyDescent="0.3">
      <c r="A964" s="79"/>
      <c r="B964" s="72"/>
      <c r="C964" s="73"/>
      <c r="D964" s="74"/>
      <c r="E964" s="67"/>
      <c r="F964" s="75"/>
      <c r="G964" s="74"/>
      <c r="H964" s="77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  <c r="Z964" s="74"/>
    </row>
    <row r="965" spans="1:26" ht="24.75" customHeight="1" x14ac:dyDescent="0.3">
      <c r="A965" s="79"/>
      <c r="B965" s="72"/>
      <c r="C965" s="73"/>
      <c r="D965" s="74"/>
      <c r="E965" s="67"/>
      <c r="F965" s="75"/>
      <c r="G965" s="74"/>
      <c r="H965" s="77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</row>
    <row r="966" spans="1:26" ht="24.75" customHeight="1" x14ac:dyDescent="0.3">
      <c r="A966" s="79"/>
      <c r="B966" s="72"/>
      <c r="C966" s="73"/>
      <c r="D966" s="74"/>
      <c r="E966" s="67"/>
      <c r="F966" s="75"/>
      <c r="G966" s="74"/>
      <c r="H966" s="77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  <c r="Z966" s="74"/>
    </row>
    <row r="967" spans="1:26" ht="24.75" customHeight="1" x14ac:dyDescent="0.3">
      <c r="A967" s="79"/>
      <c r="B967" s="72"/>
      <c r="C967" s="73"/>
      <c r="D967" s="74"/>
      <c r="E967" s="67"/>
      <c r="F967" s="75"/>
      <c r="G967" s="74"/>
      <c r="H967" s="77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</row>
    <row r="968" spans="1:26" ht="24.75" customHeight="1" x14ac:dyDescent="0.3">
      <c r="A968" s="79"/>
      <c r="B968" s="72"/>
      <c r="C968" s="73"/>
      <c r="D968" s="74"/>
      <c r="E968" s="67"/>
      <c r="F968" s="75"/>
      <c r="G968" s="74"/>
      <c r="H968" s="77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  <c r="Z968" s="74"/>
    </row>
    <row r="969" spans="1:26" ht="24.75" customHeight="1" x14ac:dyDescent="0.3">
      <c r="A969" s="79"/>
      <c r="B969" s="72"/>
      <c r="C969" s="73"/>
      <c r="D969" s="74"/>
      <c r="E969" s="67"/>
      <c r="F969" s="75"/>
      <c r="G969" s="74"/>
      <c r="H969" s="77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</row>
    <row r="970" spans="1:26" ht="24.75" customHeight="1" x14ac:dyDescent="0.3">
      <c r="A970" s="79"/>
      <c r="B970" s="72"/>
      <c r="C970" s="73"/>
      <c r="D970" s="74"/>
      <c r="E970" s="67"/>
      <c r="F970" s="75"/>
      <c r="G970" s="74"/>
      <c r="H970" s="77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  <c r="Z970" s="74"/>
    </row>
    <row r="971" spans="1:26" ht="24.75" customHeight="1" x14ac:dyDescent="0.3">
      <c r="A971" s="79"/>
      <c r="B971" s="72"/>
      <c r="C971" s="73"/>
      <c r="D971" s="74"/>
      <c r="E971" s="67"/>
      <c r="F971" s="75"/>
      <c r="G971" s="74"/>
      <c r="H971" s="77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</row>
    <row r="972" spans="1:26" ht="24.75" customHeight="1" x14ac:dyDescent="0.3">
      <c r="A972" s="79"/>
      <c r="B972" s="72"/>
      <c r="C972" s="73"/>
      <c r="D972" s="74"/>
      <c r="E972" s="67"/>
      <c r="F972" s="75"/>
      <c r="G972" s="74"/>
      <c r="H972" s="77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  <c r="Z972" s="74"/>
    </row>
    <row r="973" spans="1:26" ht="24.75" customHeight="1" x14ac:dyDescent="0.3">
      <c r="A973" s="79"/>
      <c r="B973" s="72"/>
      <c r="C973" s="73"/>
      <c r="D973" s="74"/>
      <c r="E973" s="67"/>
      <c r="F973" s="75"/>
      <c r="G973" s="74"/>
      <c r="H973" s="77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</row>
    <row r="974" spans="1:26" ht="24.75" customHeight="1" x14ac:dyDescent="0.3">
      <c r="A974" s="79"/>
      <c r="B974" s="72"/>
      <c r="C974" s="73"/>
      <c r="D974" s="74"/>
      <c r="E974" s="67"/>
      <c r="F974" s="75"/>
      <c r="G974" s="74"/>
      <c r="H974" s="77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  <c r="Z974" s="74"/>
    </row>
    <row r="975" spans="1:26" ht="24.75" customHeight="1" x14ac:dyDescent="0.3">
      <c r="A975" s="79"/>
      <c r="B975" s="72"/>
      <c r="C975" s="73"/>
      <c r="D975" s="74"/>
      <c r="E975" s="67"/>
      <c r="F975" s="75"/>
      <c r="G975" s="74"/>
      <c r="H975" s="77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</row>
    <row r="976" spans="1:26" ht="24.75" customHeight="1" x14ac:dyDescent="0.3">
      <c r="A976" s="79"/>
      <c r="B976" s="72"/>
      <c r="C976" s="73"/>
      <c r="D976" s="74"/>
      <c r="E976" s="67"/>
      <c r="F976" s="75"/>
      <c r="G976" s="74"/>
      <c r="H976" s="77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  <c r="Z976" s="74"/>
    </row>
    <row r="977" spans="1:26" ht="24.75" customHeight="1" x14ac:dyDescent="0.3">
      <c r="A977" s="79"/>
      <c r="B977" s="72"/>
      <c r="C977" s="73"/>
      <c r="D977" s="74"/>
      <c r="E977" s="67"/>
      <c r="F977" s="75"/>
      <c r="G977" s="74"/>
      <c r="H977" s="77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</row>
    <row r="978" spans="1:26" ht="24.75" customHeight="1" x14ac:dyDescent="0.3">
      <c r="A978" s="79"/>
      <c r="B978" s="72"/>
      <c r="C978" s="73"/>
      <c r="D978" s="74"/>
      <c r="E978" s="67"/>
      <c r="F978" s="75"/>
      <c r="G978" s="74"/>
      <c r="H978" s="77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  <c r="Z978" s="74"/>
    </row>
    <row r="979" spans="1:26" ht="24.75" customHeight="1" x14ac:dyDescent="0.3">
      <c r="A979" s="79"/>
      <c r="B979" s="72"/>
      <c r="C979" s="73"/>
      <c r="D979" s="74"/>
      <c r="E979" s="67"/>
      <c r="F979" s="75"/>
      <c r="G979" s="74"/>
      <c r="H979" s="77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  <c r="Z979" s="74"/>
    </row>
    <row r="980" spans="1:26" ht="24.75" customHeight="1" x14ac:dyDescent="0.3">
      <c r="A980" s="79"/>
      <c r="B980" s="72"/>
      <c r="C980" s="73"/>
      <c r="D980" s="74"/>
      <c r="E980" s="67"/>
      <c r="F980" s="75"/>
      <c r="G980" s="74"/>
      <c r="H980" s="77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  <c r="Z980" s="74"/>
    </row>
    <row r="981" spans="1:26" ht="24.75" customHeight="1" x14ac:dyDescent="0.3">
      <c r="A981" s="79"/>
      <c r="B981" s="72"/>
      <c r="C981" s="73"/>
      <c r="D981" s="74"/>
      <c r="E981" s="67"/>
      <c r="F981" s="75"/>
      <c r="G981" s="74"/>
      <c r="H981" s="77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  <c r="Z981" s="74"/>
    </row>
    <row r="982" spans="1:26" ht="24.75" customHeight="1" x14ac:dyDescent="0.3">
      <c r="A982" s="79"/>
      <c r="B982" s="72"/>
      <c r="C982" s="73"/>
      <c r="D982" s="74"/>
      <c r="E982" s="67"/>
      <c r="F982" s="75"/>
      <c r="G982" s="74"/>
      <c r="H982" s="77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  <c r="Z982" s="74"/>
    </row>
    <row r="983" spans="1:26" ht="24.75" customHeight="1" x14ac:dyDescent="0.3">
      <c r="A983" s="79"/>
      <c r="B983" s="72"/>
      <c r="C983" s="73"/>
      <c r="D983" s="74"/>
      <c r="E983" s="67"/>
      <c r="F983" s="75"/>
      <c r="G983" s="74"/>
      <c r="H983" s="77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  <c r="Z983" s="74"/>
    </row>
    <row r="984" spans="1:26" ht="24.75" customHeight="1" x14ac:dyDescent="0.3">
      <c r="A984" s="79"/>
      <c r="B984" s="72"/>
      <c r="C984" s="73"/>
      <c r="D984" s="74"/>
      <c r="E984" s="67"/>
      <c r="F984" s="75"/>
      <c r="G984" s="74"/>
      <c r="H984" s="77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  <c r="Z984" s="74"/>
    </row>
    <row r="985" spans="1:26" ht="24.75" customHeight="1" x14ac:dyDescent="0.3">
      <c r="A985" s="79"/>
      <c r="B985" s="72"/>
      <c r="C985" s="73"/>
      <c r="D985" s="74"/>
      <c r="E985" s="67"/>
      <c r="F985" s="75"/>
      <c r="G985" s="74"/>
      <c r="H985" s="77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  <c r="Z985" s="74"/>
    </row>
    <row r="986" spans="1:26" ht="24.75" customHeight="1" x14ac:dyDescent="0.3">
      <c r="A986" s="79"/>
      <c r="B986" s="72"/>
      <c r="C986" s="73"/>
      <c r="D986" s="74"/>
      <c r="E986" s="67"/>
      <c r="F986" s="75"/>
      <c r="G986" s="74"/>
      <c r="H986" s="77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  <c r="Z986" s="74"/>
    </row>
    <row r="987" spans="1:26" ht="24.75" customHeight="1" x14ac:dyDescent="0.3">
      <c r="A987" s="79"/>
      <c r="B987" s="72"/>
      <c r="C987" s="73"/>
      <c r="D987" s="74"/>
      <c r="E987" s="67"/>
      <c r="F987" s="75"/>
      <c r="G987" s="74"/>
      <c r="H987" s="77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  <c r="Z987" s="74"/>
    </row>
    <row r="988" spans="1:26" ht="24.75" customHeight="1" x14ac:dyDescent="0.3">
      <c r="A988" s="79"/>
      <c r="B988" s="72"/>
      <c r="C988" s="73"/>
      <c r="D988" s="74"/>
      <c r="E988" s="67"/>
      <c r="F988" s="75"/>
      <c r="G988" s="74"/>
      <c r="H988" s="77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  <c r="Z988" s="74"/>
    </row>
    <row r="989" spans="1:26" ht="24.75" customHeight="1" x14ac:dyDescent="0.3">
      <c r="A989" s="79"/>
      <c r="B989" s="72"/>
      <c r="C989" s="73"/>
      <c r="D989" s="74"/>
      <c r="E989" s="67"/>
      <c r="F989" s="75"/>
      <c r="G989" s="74"/>
      <c r="H989" s="77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  <c r="Z989" s="74"/>
    </row>
    <row r="990" spans="1:26" ht="24.75" customHeight="1" x14ac:dyDescent="0.3">
      <c r="A990" s="79"/>
      <c r="B990" s="72"/>
      <c r="C990" s="73"/>
      <c r="D990" s="74"/>
      <c r="E990" s="67"/>
      <c r="F990" s="75"/>
      <c r="G990" s="74"/>
      <c r="H990" s="77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  <c r="Z990" s="74"/>
    </row>
    <row r="991" spans="1:26" ht="24.75" customHeight="1" x14ac:dyDescent="0.3">
      <c r="A991" s="79"/>
      <c r="B991" s="72"/>
      <c r="C991" s="73"/>
      <c r="D991" s="74"/>
      <c r="E991" s="67"/>
      <c r="F991" s="75"/>
      <c r="G991" s="74"/>
      <c r="H991" s="77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  <c r="Z991" s="74"/>
    </row>
    <row r="992" spans="1:26" ht="24.75" customHeight="1" x14ac:dyDescent="0.3">
      <c r="A992" s="79"/>
      <c r="B992" s="72"/>
      <c r="C992" s="73"/>
      <c r="D992" s="74"/>
      <c r="E992" s="67"/>
      <c r="F992" s="75"/>
      <c r="G992" s="74"/>
      <c r="H992" s="77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  <c r="Z992" s="74"/>
    </row>
    <row r="993" spans="1:26" ht="24.75" customHeight="1" x14ac:dyDescent="0.3">
      <c r="A993" s="79"/>
      <c r="B993" s="72"/>
      <c r="C993" s="73"/>
      <c r="D993" s="74"/>
      <c r="E993" s="67"/>
      <c r="F993" s="75"/>
      <c r="G993" s="74"/>
      <c r="H993" s="77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  <c r="Z993" s="74"/>
    </row>
    <row r="994" spans="1:26" ht="24.75" customHeight="1" x14ac:dyDescent="0.3">
      <c r="A994" s="79"/>
      <c r="B994" s="72"/>
      <c r="C994" s="73"/>
      <c r="D994" s="74"/>
      <c r="E994" s="67"/>
      <c r="F994" s="75"/>
      <c r="G994" s="74"/>
      <c r="H994" s="77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  <c r="Z994" s="74"/>
    </row>
    <row r="995" spans="1:26" ht="24.75" customHeight="1" x14ac:dyDescent="0.3">
      <c r="A995" s="79"/>
      <c r="B995" s="72"/>
      <c r="C995" s="73"/>
      <c r="D995" s="74"/>
      <c r="E995" s="67"/>
      <c r="F995" s="75"/>
      <c r="G995" s="74"/>
      <c r="H995" s="77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  <c r="Z995" s="74"/>
    </row>
    <row r="996" spans="1:26" ht="24.75" customHeight="1" x14ac:dyDescent="0.3">
      <c r="A996" s="79"/>
      <c r="B996" s="72"/>
      <c r="C996" s="73"/>
      <c r="D996" s="74"/>
      <c r="E996" s="67"/>
      <c r="F996" s="75"/>
      <c r="G996" s="74"/>
      <c r="H996" s="77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  <c r="Z996" s="74"/>
    </row>
    <row r="997" spans="1:26" ht="24.75" customHeight="1" x14ac:dyDescent="0.3">
      <c r="A997" s="79"/>
      <c r="B997" s="72"/>
      <c r="C997" s="73"/>
      <c r="D997" s="74"/>
      <c r="E997" s="67"/>
      <c r="F997" s="75"/>
      <c r="G997" s="74"/>
      <c r="H997" s="77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  <c r="Z997" s="74"/>
    </row>
    <row r="998" spans="1:26" ht="24.75" customHeight="1" x14ac:dyDescent="0.3">
      <c r="A998" s="79"/>
      <c r="B998" s="72"/>
      <c r="C998" s="73"/>
      <c r="D998" s="74"/>
      <c r="E998" s="67"/>
      <c r="F998" s="75"/>
      <c r="G998" s="74"/>
      <c r="H998" s="77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  <c r="Z998" s="74"/>
    </row>
    <row r="999" spans="1:26" ht="24.75" customHeight="1" x14ac:dyDescent="0.3">
      <c r="A999" s="79"/>
      <c r="B999" s="72"/>
      <c r="C999" s="73"/>
      <c r="D999" s="74"/>
      <c r="E999" s="67"/>
      <c r="F999" s="75"/>
      <c r="G999" s="74"/>
      <c r="H999" s="77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  <c r="Z999" s="74"/>
    </row>
    <row r="1000" spans="1:26" ht="24.75" customHeight="1" x14ac:dyDescent="0.3">
      <c r="A1000" s="79"/>
      <c r="B1000" s="72"/>
      <c r="C1000" s="73"/>
      <c r="D1000" s="74"/>
      <c r="E1000" s="67"/>
      <c r="F1000" s="75"/>
      <c r="G1000" s="74"/>
      <c r="H1000" s="77"/>
      <c r="I1000" s="74"/>
      <c r="J1000" s="74"/>
      <c r="K1000" s="74"/>
      <c r="L1000" s="74"/>
      <c r="M1000" s="74"/>
      <c r="N1000" s="74"/>
      <c r="O1000" s="74"/>
      <c r="P1000" s="74"/>
      <c r="Q1000" s="74"/>
      <c r="R1000" s="74"/>
      <c r="S1000" s="74"/>
      <c r="T1000" s="74"/>
      <c r="U1000" s="74"/>
      <c r="V1000" s="74"/>
      <c r="W1000" s="74"/>
      <c r="X1000" s="74"/>
      <c r="Y1000" s="74"/>
      <c r="Z1000" s="74"/>
    </row>
    <row r="1001" spans="1:26" ht="24.75" customHeight="1" x14ac:dyDescent="0.3">
      <c r="A1001" s="79"/>
      <c r="B1001" s="72"/>
      <c r="C1001" s="73"/>
      <c r="D1001" s="74"/>
      <c r="E1001" s="67"/>
      <c r="F1001" s="75"/>
      <c r="G1001" s="74"/>
      <c r="H1001" s="77"/>
      <c r="I1001" s="74"/>
      <c r="J1001" s="74"/>
      <c r="K1001" s="74"/>
      <c r="L1001" s="74"/>
      <c r="M1001" s="74"/>
      <c r="N1001" s="74"/>
      <c r="O1001" s="74"/>
      <c r="P1001" s="74"/>
      <c r="Q1001" s="74"/>
      <c r="R1001" s="74"/>
      <c r="S1001" s="74"/>
      <c r="T1001" s="74"/>
      <c r="U1001" s="74"/>
      <c r="V1001" s="74"/>
      <c r="W1001" s="74"/>
      <c r="X1001" s="74"/>
      <c r="Y1001" s="74"/>
      <c r="Z1001" s="74"/>
    </row>
    <row r="1002" spans="1:26" ht="24.75" customHeight="1" x14ac:dyDescent="0.3">
      <c r="A1002" s="79"/>
      <c r="B1002" s="72"/>
      <c r="C1002" s="73"/>
      <c r="D1002" s="74"/>
      <c r="E1002" s="67"/>
      <c r="F1002" s="75"/>
      <c r="G1002" s="74"/>
      <c r="H1002" s="77"/>
      <c r="I1002" s="74"/>
      <c r="J1002" s="74"/>
      <c r="K1002" s="74"/>
      <c r="L1002" s="74"/>
      <c r="M1002" s="74"/>
      <c r="N1002" s="74"/>
      <c r="O1002" s="74"/>
      <c r="P1002" s="74"/>
      <c r="Q1002" s="74"/>
      <c r="R1002" s="74"/>
      <c r="S1002" s="74"/>
      <c r="T1002" s="74"/>
      <c r="U1002" s="74"/>
      <c r="V1002" s="74"/>
      <c r="W1002" s="74"/>
      <c r="X1002" s="74"/>
      <c r="Y1002" s="74"/>
      <c r="Z1002" s="74"/>
    </row>
    <row r="1003" spans="1:26" ht="24.75" customHeight="1" x14ac:dyDescent="0.3">
      <c r="A1003" s="79"/>
      <c r="B1003" s="72"/>
      <c r="C1003" s="73"/>
      <c r="D1003" s="74"/>
      <c r="E1003" s="67"/>
      <c r="F1003" s="75"/>
      <c r="G1003" s="74"/>
      <c r="H1003" s="77"/>
      <c r="I1003" s="74"/>
      <c r="J1003" s="74"/>
      <c r="K1003" s="74"/>
      <c r="L1003" s="74"/>
      <c r="M1003" s="74"/>
      <c r="N1003" s="74"/>
      <c r="O1003" s="74"/>
      <c r="P1003" s="74"/>
      <c r="Q1003" s="74"/>
      <c r="R1003" s="74"/>
      <c r="S1003" s="74"/>
      <c r="T1003" s="74"/>
      <c r="U1003" s="74"/>
      <c r="V1003" s="74"/>
      <c r="W1003" s="74"/>
      <c r="X1003" s="74"/>
      <c r="Y1003" s="74"/>
      <c r="Z1003" s="74"/>
    </row>
    <row r="1004" spans="1:26" ht="24.75" customHeight="1" x14ac:dyDescent="0.3">
      <c r="A1004" s="79"/>
      <c r="B1004" s="72"/>
      <c r="C1004" s="73"/>
      <c r="D1004" s="74"/>
      <c r="E1004" s="67"/>
      <c r="F1004" s="75"/>
      <c r="G1004" s="74"/>
      <c r="H1004" s="77"/>
      <c r="I1004" s="74"/>
      <c r="J1004" s="74"/>
      <c r="K1004" s="74"/>
      <c r="L1004" s="74"/>
      <c r="M1004" s="74"/>
      <c r="N1004" s="74"/>
      <c r="O1004" s="74"/>
      <c r="P1004" s="74"/>
      <c r="Q1004" s="74"/>
      <c r="R1004" s="74"/>
      <c r="S1004" s="74"/>
      <c r="T1004" s="74"/>
      <c r="U1004" s="74"/>
      <c r="V1004" s="74"/>
      <c r="W1004" s="74"/>
      <c r="X1004" s="74"/>
      <c r="Y1004" s="74"/>
      <c r="Z1004" s="74"/>
    </row>
    <row r="1005" spans="1:26" ht="24.75" customHeight="1" x14ac:dyDescent="0.3">
      <c r="A1005" s="79"/>
      <c r="B1005" s="72"/>
      <c r="C1005" s="73"/>
      <c r="D1005" s="74"/>
      <c r="E1005" s="67"/>
      <c r="F1005" s="75"/>
      <c r="G1005" s="74"/>
      <c r="H1005" s="77"/>
      <c r="I1005" s="74"/>
      <c r="J1005" s="74"/>
      <c r="K1005" s="74"/>
      <c r="L1005" s="74"/>
      <c r="M1005" s="74"/>
      <c r="N1005" s="74"/>
      <c r="O1005" s="74"/>
      <c r="P1005" s="74"/>
      <c r="Q1005" s="74"/>
      <c r="R1005" s="74"/>
      <c r="S1005" s="74"/>
      <c r="T1005" s="74"/>
      <c r="U1005" s="74"/>
      <c r="V1005" s="74"/>
      <c r="W1005" s="74"/>
      <c r="X1005" s="74"/>
      <c r="Y1005" s="74"/>
      <c r="Z1005" s="74"/>
    </row>
    <row r="1006" spans="1:26" ht="24.75" customHeight="1" x14ac:dyDescent="0.3">
      <c r="A1006" s="79"/>
      <c r="B1006" s="72"/>
      <c r="C1006" s="73"/>
      <c r="D1006" s="74"/>
      <c r="E1006" s="67"/>
      <c r="F1006" s="75"/>
      <c r="G1006" s="74"/>
      <c r="H1006" s="77"/>
      <c r="I1006" s="74"/>
      <c r="J1006" s="74"/>
      <c r="K1006" s="74"/>
      <c r="L1006" s="74"/>
      <c r="M1006" s="74"/>
      <c r="N1006" s="74"/>
      <c r="O1006" s="74"/>
      <c r="P1006" s="74"/>
      <c r="Q1006" s="74"/>
      <c r="R1006" s="74"/>
      <c r="S1006" s="74"/>
      <c r="T1006" s="74"/>
      <c r="U1006" s="74"/>
      <c r="V1006" s="74"/>
      <c r="W1006" s="74"/>
      <c r="X1006" s="74"/>
      <c r="Y1006" s="74"/>
      <c r="Z1006" s="74"/>
    </row>
    <row r="1007" spans="1:26" ht="24.75" customHeight="1" x14ac:dyDescent="0.3">
      <c r="A1007" s="79"/>
      <c r="B1007" s="72"/>
      <c r="C1007" s="73"/>
      <c r="D1007" s="74"/>
      <c r="E1007" s="67"/>
      <c r="F1007" s="75"/>
      <c r="G1007" s="74"/>
      <c r="H1007" s="77"/>
      <c r="I1007" s="74"/>
      <c r="J1007" s="74"/>
      <c r="K1007" s="74"/>
      <c r="L1007" s="74"/>
      <c r="M1007" s="74"/>
      <c r="N1007" s="74"/>
      <c r="O1007" s="74"/>
      <c r="P1007" s="74"/>
      <c r="Q1007" s="74"/>
      <c r="R1007" s="74"/>
      <c r="S1007" s="74"/>
      <c r="T1007" s="74"/>
      <c r="U1007" s="74"/>
      <c r="V1007" s="74"/>
      <c r="W1007" s="74"/>
      <c r="X1007" s="74"/>
      <c r="Y1007" s="74"/>
      <c r="Z1007" s="74"/>
    </row>
    <row r="1008" spans="1:26" ht="24.75" customHeight="1" x14ac:dyDescent="0.3">
      <c r="A1008" s="79"/>
      <c r="B1008" s="72"/>
      <c r="C1008" s="73"/>
      <c r="D1008" s="74"/>
      <c r="E1008" s="67"/>
      <c r="F1008" s="75"/>
      <c r="G1008" s="74"/>
      <c r="H1008" s="77"/>
      <c r="I1008" s="74"/>
      <c r="J1008" s="74"/>
      <c r="K1008" s="74"/>
      <c r="L1008" s="74"/>
      <c r="M1008" s="74"/>
      <c r="N1008" s="74"/>
      <c r="O1008" s="74"/>
      <c r="P1008" s="74"/>
      <c r="Q1008" s="74"/>
      <c r="R1008" s="74"/>
      <c r="S1008" s="74"/>
      <c r="T1008" s="74"/>
      <c r="U1008" s="74"/>
      <c r="V1008" s="74"/>
      <c r="W1008" s="74"/>
      <c r="X1008" s="74"/>
      <c r="Y1008" s="74"/>
      <c r="Z1008" s="74"/>
    </row>
    <row r="1009" spans="1:26" ht="24.75" customHeight="1" x14ac:dyDescent="0.3">
      <c r="A1009" s="79"/>
      <c r="B1009" s="72"/>
      <c r="C1009" s="73"/>
      <c r="D1009" s="74"/>
      <c r="E1009" s="67"/>
      <c r="F1009" s="75"/>
      <c r="G1009" s="74"/>
      <c r="H1009" s="77"/>
      <c r="I1009" s="74"/>
      <c r="J1009" s="74"/>
      <c r="K1009" s="74"/>
      <c r="L1009" s="74"/>
      <c r="M1009" s="74"/>
      <c r="N1009" s="74"/>
      <c r="O1009" s="74"/>
      <c r="P1009" s="74"/>
      <c r="Q1009" s="74"/>
      <c r="R1009" s="74"/>
      <c r="S1009" s="74"/>
      <c r="T1009" s="74"/>
      <c r="U1009" s="74"/>
      <c r="V1009" s="74"/>
      <c r="W1009" s="74"/>
      <c r="X1009" s="74"/>
      <c r="Y1009" s="74"/>
      <c r="Z1009" s="74"/>
    </row>
    <row r="1010" spans="1:26" ht="24.75" customHeight="1" x14ac:dyDescent="0.3">
      <c r="A1010" s="79"/>
      <c r="B1010" s="72"/>
      <c r="C1010" s="73"/>
      <c r="D1010" s="74"/>
      <c r="E1010" s="67"/>
      <c r="F1010" s="75"/>
      <c r="G1010" s="74"/>
      <c r="H1010" s="77"/>
      <c r="I1010" s="74"/>
      <c r="J1010" s="74"/>
      <c r="K1010" s="74"/>
      <c r="L1010" s="74"/>
      <c r="M1010" s="74"/>
      <c r="N1010" s="74"/>
      <c r="O1010" s="74"/>
      <c r="P1010" s="74"/>
      <c r="Q1010" s="74"/>
      <c r="R1010" s="74"/>
      <c r="S1010" s="74"/>
      <c r="T1010" s="74"/>
      <c r="U1010" s="74"/>
      <c r="V1010" s="74"/>
      <c r="W1010" s="74"/>
      <c r="X1010" s="74"/>
      <c r="Y1010" s="74"/>
      <c r="Z1010" s="74"/>
    </row>
    <row r="1011" spans="1:26" ht="24.75" customHeight="1" x14ac:dyDescent="0.3">
      <c r="A1011" s="79"/>
      <c r="B1011" s="72"/>
      <c r="C1011" s="73"/>
      <c r="D1011" s="74"/>
      <c r="E1011" s="67"/>
      <c r="F1011" s="75"/>
      <c r="G1011" s="74"/>
      <c r="H1011" s="77"/>
      <c r="I1011" s="74"/>
      <c r="J1011" s="74"/>
      <c r="K1011" s="74"/>
      <c r="L1011" s="74"/>
      <c r="M1011" s="74"/>
      <c r="N1011" s="74"/>
      <c r="O1011" s="74"/>
      <c r="P1011" s="74"/>
      <c r="Q1011" s="74"/>
      <c r="R1011" s="74"/>
      <c r="S1011" s="74"/>
      <c r="T1011" s="74"/>
      <c r="U1011" s="74"/>
      <c r="V1011" s="74"/>
      <c r="W1011" s="74"/>
      <c r="X1011" s="74"/>
      <c r="Y1011" s="74"/>
      <c r="Z1011" s="74"/>
    </row>
    <row r="1012" spans="1:26" ht="24.75" customHeight="1" x14ac:dyDescent="0.3">
      <c r="A1012" s="79"/>
      <c r="B1012" s="72"/>
      <c r="C1012" s="73"/>
      <c r="D1012" s="74"/>
      <c r="E1012" s="67"/>
      <c r="F1012" s="75"/>
      <c r="G1012" s="74"/>
      <c r="H1012" s="77"/>
      <c r="I1012" s="74"/>
      <c r="J1012" s="74"/>
      <c r="K1012" s="74"/>
      <c r="L1012" s="74"/>
      <c r="M1012" s="74"/>
      <c r="N1012" s="74"/>
      <c r="O1012" s="74"/>
      <c r="P1012" s="74"/>
      <c r="Q1012" s="74"/>
      <c r="R1012" s="74"/>
      <c r="S1012" s="74"/>
      <c r="T1012" s="74"/>
      <c r="U1012" s="74"/>
      <c r="V1012" s="74"/>
      <c r="W1012" s="74"/>
      <c r="X1012" s="74"/>
      <c r="Y1012" s="74"/>
      <c r="Z1012" s="74"/>
    </row>
    <row r="1013" spans="1:26" ht="24.75" customHeight="1" x14ac:dyDescent="0.3">
      <c r="A1013" s="79"/>
      <c r="B1013" s="72"/>
      <c r="C1013" s="73"/>
      <c r="D1013" s="74"/>
      <c r="E1013" s="67"/>
      <c r="F1013" s="75"/>
      <c r="G1013" s="74"/>
      <c r="H1013" s="77"/>
      <c r="I1013" s="74"/>
      <c r="J1013" s="74"/>
      <c r="K1013" s="74"/>
      <c r="L1013" s="74"/>
      <c r="M1013" s="74"/>
      <c r="N1013" s="74"/>
      <c r="O1013" s="74"/>
      <c r="P1013" s="74"/>
      <c r="Q1013" s="74"/>
      <c r="R1013" s="74"/>
      <c r="S1013" s="74"/>
      <c r="T1013" s="74"/>
      <c r="U1013" s="74"/>
      <c r="V1013" s="74"/>
      <c r="W1013" s="74"/>
      <c r="X1013" s="74"/>
      <c r="Y1013" s="74"/>
      <c r="Z1013" s="74"/>
    </row>
    <row r="1014" spans="1:26" ht="24.75" customHeight="1" x14ac:dyDescent="0.3">
      <c r="A1014" s="79"/>
      <c r="B1014" s="72"/>
      <c r="C1014" s="73"/>
      <c r="D1014" s="74"/>
      <c r="E1014" s="67"/>
      <c r="F1014" s="75"/>
      <c r="G1014" s="74"/>
      <c r="H1014" s="77"/>
      <c r="I1014" s="74"/>
      <c r="J1014" s="74"/>
      <c r="K1014" s="74"/>
      <c r="L1014" s="74"/>
      <c r="M1014" s="74"/>
      <c r="N1014" s="74"/>
      <c r="O1014" s="74"/>
      <c r="P1014" s="74"/>
      <c r="Q1014" s="74"/>
      <c r="R1014" s="74"/>
      <c r="S1014" s="74"/>
      <c r="T1014" s="74"/>
      <c r="U1014" s="74"/>
      <c r="V1014" s="74"/>
      <c r="W1014" s="74"/>
      <c r="X1014" s="74"/>
      <c r="Y1014" s="74"/>
      <c r="Z1014" s="74"/>
    </row>
    <row r="1015" spans="1:26" ht="24.75" customHeight="1" x14ac:dyDescent="0.3">
      <c r="A1015" s="79"/>
      <c r="B1015" s="72"/>
      <c r="C1015" s="73"/>
      <c r="D1015" s="74"/>
      <c r="E1015" s="67"/>
      <c r="F1015" s="75"/>
      <c r="G1015" s="74"/>
      <c r="H1015" s="77"/>
      <c r="I1015" s="74"/>
      <c r="J1015" s="74"/>
      <c r="K1015" s="74"/>
      <c r="L1015" s="74"/>
      <c r="M1015" s="74"/>
      <c r="N1015" s="74"/>
      <c r="O1015" s="74"/>
      <c r="P1015" s="74"/>
      <c r="Q1015" s="74"/>
      <c r="R1015" s="74"/>
      <c r="S1015" s="74"/>
      <c r="T1015" s="74"/>
      <c r="U1015" s="74"/>
      <c r="V1015" s="74"/>
      <c r="W1015" s="74"/>
      <c r="X1015" s="74"/>
      <c r="Y1015" s="74"/>
      <c r="Z1015" s="74"/>
    </row>
    <row r="1016" spans="1:26" ht="24.75" customHeight="1" x14ac:dyDescent="0.3">
      <c r="A1016" s="79"/>
      <c r="B1016" s="72"/>
      <c r="C1016" s="73"/>
      <c r="D1016" s="74"/>
      <c r="E1016" s="67"/>
      <c r="F1016" s="75"/>
      <c r="G1016" s="74"/>
      <c r="H1016" s="77"/>
      <c r="I1016" s="74"/>
      <c r="J1016" s="74"/>
      <c r="K1016" s="74"/>
      <c r="L1016" s="74"/>
      <c r="M1016" s="74"/>
      <c r="N1016" s="74"/>
      <c r="O1016" s="74"/>
      <c r="P1016" s="74"/>
      <c r="Q1016" s="74"/>
      <c r="R1016" s="74"/>
      <c r="S1016" s="74"/>
      <c r="T1016" s="74"/>
      <c r="U1016" s="74"/>
      <c r="V1016" s="74"/>
      <c r="W1016" s="74"/>
      <c r="X1016" s="74"/>
      <c r="Y1016" s="74"/>
      <c r="Z1016" s="74"/>
    </row>
    <row r="1017" spans="1:26" ht="24.75" customHeight="1" x14ac:dyDescent="0.3">
      <c r="A1017" s="79"/>
      <c r="B1017" s="72"/>
      <c r="C1017" s="73"/>
      <c r="D1017" s="74"/>
      <c r="E1017" s="67"/>
      <c r="F1017" s="75"/>
      <c r="G1017" s="74"/>
      <c r="H1017" s="77"/>
      <c r="I1017" s="74"/>
      <c r="J1017" s="74"/>
      <c r="K1017" s="74"/>
      <c r="L1017" s="74"/>
      <c r="M1017" s="74"/>
      <c r="N1017" s="74"/>
      <c r="O1017" s="74"/>
      <c r="P1017" s="74"/>
      <c r="Q1017" s="74"/>
      <c r="R1017" s="74"/>
      <c r="S1017" s="74"/>
      <c r="T1017" s="74"/>
      <c r="U1017" s="74"/>
      <c r="V1017" s="74"/>
      <c r="W1017" s="74"/>
      <c r="X1017" s="74"/>
      <c r="Y1017" s="74"/>
      <c r="Z1017" s="74"/>
    </row>
    <row r="1018" spans="1:26" ht="24.75" customHeight="1" x14ac:dyDescent="0.3">
      <c r="A1018" s="79"/>
      <c r="B1018" s="72"/>
      <c r="C1018" s="73"/>
      <c r="D1018" s="74"/>
      <c r="E1018" s="67"/>
      <c r="F1018" s="75"/>
      <c r="G1018" s="74"/>
      <c r="H1018" s="77"/>
      <c r="I1018" s="74"/>
      <c r="J1018" s="74"/>
      <c r="K1018" s="74"/>
      <c r="L1018" s="74"/>
      <c r="M1018" s="74"/>
      <c r="N1018" s="74"/>
      <c r="O1018" s="74"/>
      <c r="P1018" s="74"/>
      <c r="Q1018" s="74"/>
      <c r="R1018" s="74"/>
      <c r="S1018" s="74"/>
      <c r="T1018" s="74"/>
      <c r="U1018" s="74"/>
      <c r="V1018" s="74"/>
      <c r="W1018" s="74"/>
      <c r="X1018" s="74"/>
      <c r="Y1018" s="74"/>
      <c r="Z1018" s="74"/>
    </row>
    <row r="1019" spans="1:26" ht="24.75" customHeight="1" x14ac:dyDescent="0.3">
      <c r="A1019" s="79"/>
      <c r="B1019" s="72"/>
      <c r="C1019" s="73"/>
      <c r="D1019" s="74"/>
      <c r="E1019" s="67"/>
      <c r="F1019" s="75"/>
      <c r="G1019" s="74"/>
      <c r="H1019" s="77"/>
      <c r="I1019" s="74"/>
      <c r="J1019" s="74"/>
      <c r="K1019" s="74"/>
      <c r="L1019" s="74"/>
      <c r="M1019" s="74"/>
      <c r="N1019" s="74"/>
      <c r="O1019" s="74"/>
      <c r="P1019" s="74"/>
      <c r="Q1019" s="74"/>
      <c r="R1019" s="74"/>
      <c r="S1019" s="74"/>
      <c r="T1019" s="74"/>
      <c r="U1019" s="74"/>
      <c r="V1019" s="74"/>
      <c r="W1019" s="74"/>
      <c r="X1019" s="74"/>
      <c r="Y1019" s="74"/>
      <c r="Z1019" s="74"/>
    </row>
    <row r="1020" spans="1:26" ht="24.75" customHeight="1" x14ac:dyDescent="0.3">
      <c r="A1020" s="79"/>
      <c r="B1020" s="72"/>
      <c r="C1020" s="73"/>
      <c r="D1020" s="74"/>
      <c r="E1020" s="67"/>
      <c r="F1020" s="75"/>
      <c r="G1020" s="74"/>
      <c r="H1020" s="77"/>
      <c r="I1020" s="74"/>
      <c r="J1020" s="74"/>
      <c r="K1020" s="74"/>
      <c r="L1020" s="74"/>
      <c r="M1020" s="74"/>
      <c r="N1020" s="74"/>
      <c r="O1020" s="74"/>
      <c r="P1020" s="74"/>
      <c r="Q1020" s="74"/>
      <c r="R1020" s="74"/>
      <c r="S1020" s="74"/>
      <c r="T1020" s="74"/>
      <c r="U1020" s="74"/>
      <c r="V1020" s="74"/>
      <c r="W1020" s="74"/>
      <c r="X1020" s="74"/>
      <c r="Y1020" s="74"/>
      <c r="Z1020" s="74"/>
    </row>
    <row r="1021" spans="1:26" ht="24.75" customHeight="1" x14ac:dyDescent="0.3">
      <c r="A1021" s="79"/>
      <c r="B1021" s="72"/>
      <c r="C1021" s="73"/>
      <c r="D1021" s="74"/>
      <c r="E1021" s="74"/>
      <c r="F1021" s="75"/>
      <c r="G1021" s="74"/>
      <c r="H1021" s="77"/>
      <c r="I1021" s="74"/>
      <c r="J1021" s="74"/>
      <c r="K1021" s="74"/>
      <c r="L1021" s="74"/>
      <c r="M1021" s="74"/>
      <c r="N1021" s="74"/>
      <c r="O1021" s="74"/>
      <c r="P1021" s="74"/>
      <c r="Q1021" s="74"/>
      <c r="R1021" s="74"/>
      <c r="S1021" s="74"/>
      <c r="T1021" s="74"/>
      <c r="U1021" s="74"/>
      <c r="V1021" s="74"/>
      <c r="W1021" s="74"/>
      <c r="X1021" s="74"/>
      <c r="Y1021" s="74"/>
      <c r="Z1021" s="74"/>
    </row>
    <row r="1022" spans="1:26" ht="24.75" customHeight="1" x14ac:dyDescent="0.3">
      <c r="A1022" s="79"/>
      <c r="B1022" s="72"/>
      <c r="C1022" s="73"/>
      <c r="D1022" s="74"/>
      <c r="E1022" s="74"/>
      <c r="F1022" s="75"/>
      <c r="G1022" s="74"/>
      <c r="H1022" s="77"/>
      <c r="I1022" s="74"/>
      <c r="J1022" s="74"/>
      <c r="K1022" s="74"/>
      <c r="L1022" s="74"/>
      <c r="M1022" s="74"/>
      <c r="N1022" s="74"/>
      <c r="O1022" s="74"/>
      <c r="P1022" s="74"/>
      <c r="Q1022" s="74"/>
      <c r="R1022" s="74"/>
      <c r="S1022" s="74"/>
      <c r="T1022" s="74"/>
      <c r="U1022" s="74"/>
      <c r="V1022" s="74"/>
      <c r="W1022" s="74"/>
      <c r="X1022" s="74"/>
      <c r="Y1022" s="74"/>
      <c r="Z1022" s="74"/>
    </row>
    <row r="1023" spans="1:26" ht="24.75" customHeight="1" x14ac:dyDescent="0.3">
      <c r="A1023" s="79"/>
      <c r="B1023" s="72"/>
      <c r="C1023" s="73"/>
      <c r="D1023" s="74"/>
      <c r="E1023" s="74"/>
      <c r="F1023" s="75"/>
      <c r="G1023" s="74"/>
      <c r="H1023" s="77"/>
      <c r="I1023" s="74"/>
      <c r="J1023" s="74"/>
      <c r="K1023" s="74"/>
      <c r="L1023" s="74"/>
      <c r="M1023" s="74"/>
      <c r="N1023" s="74"/>
      <c r="O1023" s="74"/>
      <c r="P1023" s="74"/>
      <c r="Q1023" s="74"/>
      <c r="R1023" s="74"/>
      <c r="S1023" s="74"/>
      <c r="T1023" s="74"/>
      <c r="U1023" s="74"/>
      <c r="V1023" s="74"/>
      <c r="W1023" s="74"/>
      <c r="X1023" s="74"/>
      <c r="Y1023" s="74"/>
      <c r="Z1023" s="74"/>
    </row>
    <row r="1024" spans="1:26" ht="24.75" customHeight="1" x14ac:dyDescent="0.3">
      <c r="A1024" s="79"/>
      <c r="B1024" s="72"/>
      <c r="C1024" s="73"/>
      <c r="D1024" s="74"/>
      <c r="E1024" s="74"/>
      <c r="F1024" s="75"/>
      <c r="G1024" s="74"/>
      <c r="H1024" s="77"/>
      <c r="I1024" s="74"/>
      <c r="J1024" s="74"/>
      <c r="K1024" s="74"/>
      <c r="L1024" s="74"/>
      <c r="M1024" s="74"/>
      <c r="N1024" s="74"/>
      <c r="O1024" s="74"/>
      <c r="P1024" s="74"/>
      <c r="Q1024" s="74"/>
      <c r="R1024" s="74"/>
      <c r="S1024" s="74"/>
      <c r="T1024" s="74"/>
      <c r="U1024" s="74"/>
      <c r="V1024" s="74"/>
      <c r="W1024" s="74"/>
      <c r="X1024" s="74"/>
      <c r="Y1024" s="74"/>
      <c r="Z1024" s="74"/>
    </row>
    <row r="1025" spans="1:26" ht="24.75" customHeight="1" x14ac:dyDescent="0.3">
      <c r="A1025" s="79"/>
      <c r="B1025" s="72"/>
      <c r="C1025" s="73"/>
      <c r="D1025" s="74"/>
      <c r="E1025" s="74"/>
      <c r="F1025" s="75"/>
      <c r="G1025" s="74"/>
      <c r="H1025" s="77"/>
      <c r="I1025" s="74"/>
      <c r="J1025" s="74"/>
      <c r="K1025" s="74"/>
      <c r="L1025" s="74"/>
      <c r="M1025" s="74"/>
      <c r="N1025" s="74"/>
      <c r="O1025" s="74"/>
      <c r="P1025" s="74"/>
      <c r="Q1025" s="74"/>
      <c r="R1025" s="74"/>
      <c r="S1025" s="74"/>
      <c r="T1025" s="74"/>
      <c r="U1025" s="74"/>
      <c r="V1025" s="74"/>
      <c r="W1025" s="74"/>
      <c r="X1025" s="74"/>
      <c r="Y1025" s="74"/>
      <c r="Z1025" s="74"/>
    </row>
    <row r="1026" spans="1:26" ht="24.75" customHeight="1" x14ac:dyDescent="0.3">
      <c r="A1026" s="79"/>
      <c r="B1026" s="72"/>
      <c r="C1026" s="73"/>
      <c r="D1026" s="74"/>
      <c r="E1026" s="74"/>
      <c r="F1026" s="75"/>
      <c r="G1026" s="74"/>
      <c r="H1026" s="77"/>
      <c r="I1026" s="74"/>
      <c r="J1026" s="74"/>
      <c r="K1026" s="74"/>
      <c r="L1026" s="74"/>
      <c r="M1026" s="74"/>
      <c r="N1026" s="74"/>
      <c r="O1026" s="74"/>
      <c r="P1026" s="74"/>
      <c r="Q1026" s="74"/>
      <c r="R1026" s="74"/>
      <c r="S1026" s="74"/>
      <c r="T1026" s="74"/>
      <c r="U1026" s="74"/>
      <c r="V1026" s="74"/>
      <c r="W1026" s="74"/>
      <c r="X1026" s="74"/>
      <c r="Y1026" s="74"/>
      <c r="Z1026" s="74"/>
    </row>
    <row r="1027" spans="1:26" ht="24.75" customHeight="1" x14ac:dyDescent="0.3">
      <c r="A1027" s="79"/>
      <c r="B1027" s="72"/>
      <c r="C1027" s="73"/>
      <c r="D1027" s="74"/>
      <c r="E1027" s="74"/>
      <c r="F1027" s="75"/>
      <c r="G1027" s="74"/>
      <c r="H1027" s="77"/>
      <c r="I1027" s="74"/>
      <c r="J1027" s="74"/>
      <c r="K1027" s="74"/>
      <c r="L1027" s="74"/>
      <c r="M1027" s="74"/>
      <c r="N1027" s="74"/>
      <c r="O1027" s="74"/>
      <c r="P1027" s="74"/>
      <c r="Q1027" s="74"/>
      <c r="R1027" s="74"/>
      <c r="S1027" s="74"/>
      <c r="T1027" s="74"/>
      <c r="U1027" s="74"/>
      <c r="V1027" s="74"/>
      <c r="W1027" s="74"/>
      <c r="X1027" s="74"/>
      <c r="Y1027" s="74"/>
      <c r="Z1027" s="74"/>
    </row>
    <row r="1028" spans="1:26" ht="24.75" customHeight="1" x14ac:dyDescent="0.3">
      <c r="A1028" s="79"/>
      <c r="B1028" s="72"/>
      <c r="C1028" s="73"/>
      <c r="D1028" s="74"/>
      <c r="E1028" s="74"/>
      <c r="F1028" s="75"/>
      <c r="G1028" s="74"/>
      <c r="H1028" s="77"/>
      <c r="I1028" s="74"/>
      <c r="J1028" s="74"/>
      <c r="K1028" s="74"/>
      <c r="L1028" s="74"/>
      <c r="M1028" s="74"/>
      <c r="N1028" s="74"/>
      <c r="O1028" s="74"/>
      <c r="P1028" s="74"/>
      <c r="Q1028" s="74"/>
      <c r="R1028" s="74"/>
      <c r="S1028" s="74"/>
      <c r="T1028" s="74"/>
      <c r="U1028" s="74"/>
      <c r="V1028" s="74"/>
      <c r="W1028" s="74"/>
      <c r="X1028" s="74"/>
      <c r="Y1028" s="74"/>
      <c r="Z1028" s="74"/>
    </row>
    <row r="1029" spans="1:26" ht="24.75" customHeight="1" x14ac:dyDescent="0.3">
      <c r="A1029" s="79"/>
      <c r="B1029" s="72"/>
      <c r="C1029" s="73"/>
      <c r="D1029" s="74"/>
      <c r="E1029" s="74"/>
      <c r="F1029" s="75"/>
      <c r="G1029" s="74"/>
      <c r="H1029" s="77"/>
      <c r="I1029" s="74"/>
      <c r="J1029" s="74"/>
      <c r="K1029" s="74"/>
      <c r="L1029" s="74"/>
      <c r="M1029" s="74"/>
      <c r="N1029" s="74"/>
      <c r="O1029" s="74"/>
      <c r="P1029" s="74"/>
      <c r="Q1029" s="74"/>
      <c r="R1029" s="74"/>
      <c r="S1029" s="74"/>
      <c r="T1029" s="74"/>
      <c r="U1029" s="74"/>
      <c r="V1029" s="74"/>
      <c r="W1029" s="74"/>
      <c r="X1029" s="74"/>
      <c r="Y1029" s="74"/>
      <c r="Z1029" s="74"/>
    </row>
    <row r="1030" spans="1:26" ht="24.75" customHeight="1" x14ac:dyDescent="0.3">
      <c r="A1030" s="79"/>
      <c r="B1030" s="72"/>
      <c r="C1030" s="73"/>
      <c r="D1030" s="74"/>
      <c r="E1030" s="74"/>
      <c r="F1030" s="75"/>
      <c r="G1030" s="74"/>
      <c r="H1030" s="77"/>
      <c r="I1030" s="74"/>
      <c r="J1030" s="74"/>
      <c r="K1030" s="74"/>
      <c r="L1030" s="74"/>
      <c r="M1030" s="74"/>
      <c r="N1030" s="74"/>
      <c r="O1030" s="74"/>
      <c r="P1030" s="74"/>
      <c r="Q1030" s="74"/>
      <c r="R1030" s="74"/>
      <c r="S1030" s="74"/>
      <c r="T1030" s="74"/>
      <c r="U1030" s="74"/>
      <c r="V1030" s="74"/>
      <c r="W1030" s="74"/>
      <c r="X1030" s="74"/>
      <c r="Y1030" s="74"/>
      <c r="Z1030" s="74"/>
    </row>
    <row r="1031" spans="1:26" ht="24.75" customHeight="1" x14ac:dyDescent="0.3">
      <c r="A1031" s="79"/>
      <c r="B1031" s="72"/>
      <c r="C1031" s="73"/>
      <c r="D1031" s="74"/>
      <c r="E1031" s="74"/>
      <c r="F1031" s="75"/>
      <c r="G1031" s="74"/>
      <c r="H1031" s="77"/>
      <c r="I1031" s="74"/>
      <c r="J1031" s="74"/>
      <c r="K1031" s="74"/>
      <c r="L1031" s="74"/>
      <c r="M1031" s="74"/>
      <c r="N1031" s="74"/>
      <c r="O1031" s="74"/>
      <c r="P1031" s="74"/>
      <c r="Q1031" s="74"/>
      <c r="R1031" s="74"/>
      <c r="S1031" s="74"/>
      <c r="T1031" s="74"/>
      <c r="U1031" s="74"/>
      <c r="V1031" s="74"/>
      <c r="W1031" s="74"/>
      <c r="X1031" s="74"/>
      <c r="Y1031" s="74"/>
      <c r="Z1031" s="74"/>
    </row>
    <row r="1032" spans="1:26" ht="24.75" customHeight="1" x14ac:dyDescent="0.3">
      <c r="A1032" s="79"/>
      <c r="B1032" s="72"/>
      <c r="C1032" s="73"/>
      <c r="D1032" s="74"/>
      <c r="E1032" s="74"/>
      <c r="F1032" s="75"/>
      <c r="G1032" s="74"/>
      <c r="H1032" s="77"/>
      <c r="I1032" s="74"/>
      <c r="J1032" s="74"/>
      <c r="K1032" s="74"/>
      <c r="L1032" s="74"/>
      <c r="M1032" s="74"/>
      <c r="N1032" s="74"/>
      <c r="O1032" s="74"/>
      <c r="P1032" s="74"/>
      <c r="Q1032" s="74"/>
      <c r="R1032" s="74"/>
      <c r="S1032" s="74"/>
      <c r="T1032" s="74"/>
      <c r="U1032" s="74"/>
      <c r="V1032" s="74"/>
      <c r="W1032" s="74"/>
      <c r="X1032" s="74"/>
      <c r="Y1032" s="74"/>
      <c r="Z1032" s="74"/>
    </row>
    <row r="1033" spans="1:26" ht="24.75" customHeight="1" x14ac:dyDescent="0.3">
      <c r="A1033" s="79"/>
      <c r="B1033" s="72"/>
      <c r="C1033" s="73"/>
      <c r="D1033" s="74"/>
      <c r="E1033" s="74"/>
      <c r="F1033" s="75"/>
      <c r="G1033" s="74"/>
      <c r="H1033" s="77"/>
      <c r="I1033" s="74"/>
      <c r="J1033" s="74"/>
      <c r="K1033" s="74"/>
      <c r="L1033" s="74"/>
      <c r="M1033" s="74"/>
      <c r="N1033" s="74"/>
      <c r="O1033" s="74"/>
      <c r="P1033" s="74"/>
      <c r="Q1033" s="74"/>
      <c r="R1033" s="74"/>
      <c r="S1033" s="74"/>
      <c r="T1033" s="74"/>
      <c r="U1033" s="74"/>
      <c r="V1033" s="74"/>
      <c r="W1033" s="74"/>
      <c r="X1033" s="74"/>
      <c r="Y1033" s="74"/>
      <c r="Z1033" s="74"/>
    </row>
    <row r="1034" spans="1:26" ht="24.75" customHeight="1" x14ac:dyDescent="0.3">
      <c r="A1034" s="79"/>
      <c r="B1034" s="72"/>
      <c r="C1034" s="73"/>
      <c r="D1034" s="74"/>
      <c r="E1034" s="74"/>
      <c r="F1034" s="75"/>
      <c r="G1034" s="74"/>
      <c r="H1034" s="77"/>
      <c r="I1034" s="74"/>
      <c r="J1034" s="74"/>
      <c r="K1034" s="74"/>
      <c r="L1034" s="74"/>
      <c r="M1034" s="74"/>
      <c r="N1034" s="74"/>
      <c r="O1034" s="74"/>
      <c r="P1034" s="74"/>
      <c r="Q1034" s="74"/>
      <c r="R1034" s="74"/>
      <c r="S1034" s="74"/>
      <c r="T1034" s="74"/>
      <c r="U1034" s="74"/>
      <c r="V1034" s="74"/>
      <c r="W1034" s="74"/>
      <c r="X1034" s="74"/>
      <c r="Y1034" s="74"/>
      <c r="Z1034" s="74"/>
    </row>
    <row r="1035" spans="1:26" ht="24.75" customHeight="1" x14ac:dyDescent="0.3">
      <c r="A1035" s="79"/>
      <c r="B1035" s="72"/>
      <c r="C1035" s="73"/>
      <c r="D1035" s="74"/>
      <c r="E1035" s="74"/>
      <c r="F1035" s="75"/>
      <c r="G1035" s="74"/>
      <c r="H1035" s="77"/>
      <c r="I1035" s="74"/>
      <c r="J1035" s="74"/>
      <c r="K1035" s="74"/>
      <c r="L1035" s="74"/>
      <c r="M1035" s="74"/>
      <c r="N1035" s="74"/>
      <c r="O1035" s="74"/>
      <c r="P1035" s="74"/>
      <c r="Q1035" s="74"/>
      <c r="R1035" s="74"/>
      <c r="S1035" s="74"/>
      <c r="T1035" s="74"/>
      <c r="U1035" s="74"/>
      <c r="V1035" s="74"/>
      <c r="W1035" s="74"/>
      <c r="X1035" s="74"/>
      <c r="Y1035" s="74"/>
      <c r="Z1035" s="74"/>
    </row>
    <row r="1036" spans="1:26" ht="24.75" customHeight="1" x14ac:dyDescent="0.3">
      <c r="A1036" s="79"/>
      <c r="B1036" s="72"/>
      <c r="C1036" s="73"/>
      <c r="D1036" s="74"/>
      <c r="E1036" s="74"/>
      <c r="F1036" s="75"/>
      <c r="G1036" s="74"/>
      <c r="H1036" s="77"/>
      <c r="I1036" s="74"/>
      <c r="J1036" s="74"/>
      <c r="K1036" s="74"/>
      <c r="L1036" s="74"/>
      <c r="M1036" s="74"/>
      <c r="N1036" s="74"/>
      <c r="O1036" s="74"/>
      <c r="P1036" s="74"/>
      <c r="Q1036" s="74"/>
      <c r="R1036" s="74"/>
      <c r="S1036" s="74"/>
      <c r="T1036" s="74"/>
      <c r="U1036" s="74"/>
      <c r="V1036" s="74"/>
      <c r="W1036" s="74"/>
      <c r="X1036" s="74"/>
      <c r="Y1036" s="74"/>
      <c r="Z1036" s="74"/>
    </row>
    <row r="1037" spans="1:26" ht="24.75" customHeight="1" x14ac:dyDescent="0.3">
      <c r="A1037" s="79"/>
      <c r="B1037" s="72"/>
      <c r="C1037" s="73"/>
      <c r="D1037" s="74"/>
      <c r="E1037" s="74"/>
      <c r="F1037" s="75"/>
      <c r="G1037" s="74"/>
      <c r="H1037" s="77"/>
      <c r="I1037" s="74"/>
      <c r="J1037" s="74"/>
      <c r="K1037" s="74"/>
      <c r="L1037" s="74"/>
      <c r="M1037" s="74"/>
      <c r="N1037" s="74"/>
      <c r="O1037" s="74"/>
      <c r="P1037" s="74"/>
      <c r="Q1037" s="74"/>
      <c r="R1037" s="74"/>
      <c r="S1037" s="74"/>
      <c r="T1037" s="74"/>
      <c r="U1037" s="74"/>
      <c r="V1037" s="74"/>
      <c r="W1037" s="74"/>
      <c r="X1037" s="74"/>
      <c r="Y1037" s="74"/>
      <c r="Z1037" s="74"/>
    </row>
    <row r="1038" spans="1:26" ht="24.75" customHeight="1" x14ac:dyDescent="0.3">
      <c r="A1038" s="79"/>
      <c r="B1038" s="72"/>
      <c r="C1038" s="73"/>
      <c r="D1038" s="74"/>
      <c r="E1038" s="74"/>
      <c r="F1038" s="75"/>
      <c r="G1038" s="74"/>
      <c r="H1038" s="77"/>
      <c r="I1038" s="74"/>
      <c r="J1038" s="74"/>
      <c r="K1038" s="74"/>
      <c r="L1038" s="74"/>
      <c r="M1038" s="74"/>
      <c r="N1038" s="74"/>
      <c r="O1038" s="74"/>
      <c r="P1038" s="74"/>
      <c r="Q1038" s="74"/>
      <c r="R1038" s="74"/>
      <c r="S1038" s="74"/>
      <c r="T1038" s="74"/>
      <c r="U1038" s="74"/>
      <c r="V1038" s="74"/>
      <c r="W1038" s="74"/>
      <c r="X1038" s="74"/>
      <c r="Y1038" s="74"/>
      <c r="Z1038" s="74"/>
    </row>
    <row r="1039" spans="1:26" ht="24.75" customHeight="1" x14ac:dyDescent="0.3">
      <c r="A1039" s="79"/>
      <c r="B1039" s="72"/>
      <c r="C1039" s="73"/>
      <c r="D1039" s="74"/>
      <c r="E1039" s="74"/>
      <c r="F1039" s="75"/>
      <c r="G1039" s="74"/>
      <c r="H1039" s="77"/>
      <c r="I1039" s="74"/>
      <c r="J1039" s="74"/>
      <c r="K1039" s="74"/>
      <c r="L1039" s="74"/>
      <c r="M1039" s="74"/>
      <c r="N1039" s="74"/>
      <c r="O1039" s="74"/>
      <c r="P1039" s="74"/>
      <c r="Q1039" s="74"/>
      <c r="R1039" s="74"/>
      <c r="S1039" s="74"/>
      <c r="T1039" s="74"/>
      <c r="U1039" s="74"/>
      <c r="V1039" s="74"/>
      <c r="W1039" s="74"/>
      <c r="X1039" s="74"/>
      <c r="Y1039" s="74"/>
      <c r="Z1039" s="74"/>
    </row>
    <row r="1040" spans="1:26" ht="24.75" customHeight="1" x14ac:dyDescent="0.3">
      <c r="A1040" s="79"/>
      <c r="B1040" s="72"/>
      <c r="C1040" s="73"/>
      <c r="D1040" s="74"/>
      <c r="E1040" s="74"/>
      <c r="F1040" s="75"/>
      <c r="G1040" s="74"/>
      <c r="H1040" s="77"/>
      <c r="I1040" s="74"/>
      <c r="J1040" s="74"/>
      <c r="K1040" s="74"/>
      <c r="L1040" s="74"/>
      <c r="M1040" s="74"/>
      <c r="N1040" s="74"/>
      <c r="O1040" s="74"/>
      <c r="P1040" s="74"/>
      <c r="Q1040" s="74"/>
      <c r="R1040" s="74"/>
      <c r="S1040" s="74"/>
      <c r="T1040" s="74"/>
      <c r="U1040" s="74"/>
      <c r="V1040" s="74"/>
      <c r="W1040" s="74"/>
      <c r="X1040" s="74"/>
      <c r="Y1040" s="74"/>
      <c r="Z1040" s="74"/>
    </row>
    <row r="1041" spans="1:26" ht="24.75" customHeight="1" x14ac:dyDescent="0.3">
      <c r="A1041" s="79"/>
      <c r="B1041" s="72"/>
      <c r="C1041" s="73"/>
      <c r="D1041" s="74"/>
      <c r="E1041" s="74"/>
      <c r="F1041" s="75"/>
      <c r="G1041" s="74"/>
      <c r="H1041" s="77"/>
      <c r="I1041" s="74"/>
      <c r="J1041" s="74"/>
      <c r="K1041" s="74"/>
      <c r="L1041" s="74"/>
      <c r="M1041" s="74"/>
      <c r="N1041" s="74"/>
      <c r="O1041" s="74"/>
      <c r="P1041" s="74"/>
      <c r="Q1041" s="74"/>
      <c r="R1041" s="74"/>
      <c r="S1041" s="74"/>
      <c r="T1041" s="74"/>
      <c r="U1041" s="74"/>
      <c r="V1041" s="74"/>
      <c r="W1041" s="74"/>
      <c r="X1041" s="74"/>
      <c r="Y1041" s="74"/>
      <c r="Z1041" s="74"/>
    </row>
    <row r="1042" spans="1:26" ht="24.75" customHeight="1" x14ac:dyDescent="0.3">
      <c r="A1042" s="79"/>
      <c r="B1042" s="72"/>
      <c r="C1042" s="73"/>
      <c r="D1042" s="74"/>
      <c r="E1042" s="74"/>
      <c r="F1042" s="75"/>
      <c r="G1042" s="74"/>
      <c r="H1042" s="77"/>
      <c r="I1042" s="74"/>
      <c r="J1042" s="74"/>
      <c r="K1042" s="74"/>
      <c r="L1042" s="74"/>
      <c r="M1042" s="74"/>
      <c r="N1042" s="74"/>
      <c r="O1042" s="74"/>
      <c r="P1042" s="74"/>
      <c r="Q1042" s="74"/>
      <c r="R1042" s="74"/>
      <c r="S1042" s="74"/>
      <c r="T1042" s="74"/>
      <c r="U1042" s="74"/>
      <c r="V1042" s="74"/>
      <c r="W1042" s="74"/>
      <c r="X1042" s="74"/>
      <c r="Y1042" s="74"/>
      <c r="Z1042" s="74"/>
    </row>
    <row r="1043" spans="1:26" ht="24.75" customHeight="1" x14ac:dyDescent="0.3">
      <c r="A1043" s="79"/>
      <c r="B1043" s="72"/>
      <c r="C1043" s="73"/>
      <c r="D1043" s="74"/>
      <c r="E1043" s="74"/>
      <c r="F1043" s="75"/>
      <c r="G1043" s="74"/>
      <c r="H1043" s="77"/>
      <c r="I1043" s="74"/>
      <c r="J1043" s="74"/>
      <c r="K1043" s="74"/>
      <c r="L1043" s="74"/>
      <c r="M1043" s="74"/>
      <c r="N1043" s="74"/>
      <c r="O1043" s="74"/>
      <c r="P1043" s="74"/>
      <c r="Q1043" s="74"/>
      <c r="R1043" s="74"/>
      <c r="S1043" s="74"/>
      <c r="T1043" s="74"/>
      <c r="U1043" s="74"/>
      <c r="V1043" s="74"/>
      <c r="W1043" s="74"/>
      <c r="X1043" s="74"/>
      <c r="Y1043" s="74"/>
      <c r="Z1043" s="74"/>
    </row>
    <row r="1044" spans="1:26" ht="24.75" customHeight="1" x14ac:dyDescent="0.3">
      <c r="A1044" s="79"/>
      <c r="B1044" s="72"/>
      <c r="C1044" s="73"/>
      <c r="D1044" s="74"/>
      <c r="E1044" s="74"/>
      <c r="F1044" s="75"/>
      <c r="G1044" s="74"/>
      <c r="H1044" s="77"/>
      <c r="I1044" s="74"/>
      <c r="J1044" s="74"/>
      <c r="K1044" s="74"/>
      <c r="L1044" s="74"/>
      <c r="M1044" s="74"/>
      <c r="N1044" s="74"/>
      <c r="O1044" s="74"/>
      <c r="P1044" s="74"/>
      <c r="Q1044" s="74"/>
      <c r="R1044" s="74"/>
      <c r="S1044" s="74"/>
      <c r="T1044" s="74"/>
      <c r="U1044" s="74"/>
      <c r="V1044" s="74"/>
      <c r="W1044" s="74"/>
      <c r="X1044" s="74"/>
      <c r="Y1044" s="74"/>
      <c r="Z1044" s="74"/>
    </row>
    <row r="1045" spans="1:26" ht="24.75" customHeight="1" x14ac:dyDescent="0.3">
      <c r="A1045" s="79"/>
      <c r="B1045" s="72"/>
      <c r="C1045" s="73"/>
      <c r="D1045" s="74"/>
      <c r="E1045" s="74"/>
      <c r="F1045" s="75"/>
      <c r="G1045" s="74"/>
      <c r="H1045" s="77"/>
      <c r="I1045" s="74"/>
      <c r="J1045" s="74"/>
      <c r="K1045" s="74"/>
      <c r="L1045" s="74"/>
      <c r="M1045" s="74"/>
      <c r="N1045" s="74"/>
      <c r="O1045" s="74"/>
      <c r="P1045" s="74"/>
      <c r="Q1045" s="74"/>
      <c r="R1045" s="74"/>
      <c r="S1045" s="74"/>
      <c r="T1045" s="74"/>
      <c r="U1045" s="74"/>
      <c r="V1045" s="74"/>
      <c r="W1045" s="74"/>
      <c r="X1045" s="74"/>
      <c r="Y1045" s="74"/>
      <c r="Z1045" s="74"/>
    </row>
    <row r="1046" spans="1:26" ht="24.75" customHeight="1" x14ac:dyDescent="0.3">
      <c r="A1046" s="79"/>
      <c r="B1046" s="72"/>
      <c r="C1046" s="73"/>
      <c r="D1046" s="74"/>
      <c r="E1046" s="74"/>
      <c r="F1046" s="80"/>
      <c r="G1046" s="74"/>
      <c r="H1046" s="74"/>
      <c r="I1046" s="74"/>
      <c r="J1046" s="74"/>
      <c r="K1046" s="74"/>
      <c r="L1046" s="74"/>
      <c r="M1046" s="74"/>
      <c r="N1046" s="74"/>
      <c r="O1046" s="74"/>
      <c r="P1046" s="74"/>
      <c r="Q1046" s="74"/>
      <c r="R1046" s="74"/>
      <c r="S1046" s="74"/>
      <c r="T1046" s="74"/>
      <c r="U1046" s="74"/>
      <c r="V1046" s="74"/>
      <c r="W1046" s="74"/>
      <c r="X1046" s="74"/>
      <c r="Y1046" s="74"/>
      <c r="Z1046" s="74"/>
    </row>
    <row r="1047" spans="1:26" ht="24.75" customHeight="1" x14ac:dyDescent="0.3">
      <c r="A1047" s="79"/>
      <c r="B1047" s="72"/>
      <c r="C1047" s="73"/>
      <c r="D1047" s="74"/>
      <c r="E1047" s="74"/>
      <c r="F1047" s="80"/>
      <c r="G1047" s="74"/>
      <c r="H1047" s="74"/>
      <c r="I1047" s="74"/>
      <c r="J1047" s="74"/>
      <c r="K1047" s="74"/>
      <c r="L1047" s="74"/>
      <c r="M1047" s="74"/>
      <c r="N1047" s="74"/>
      <c r="O1047" s="74"/>
      <c r="P1047" s="74"/>
      <c r="Q1047" s="74"/>
      <c r="R1047" s="74"/>
      <c r="S1047" s="74"/>
      <c r="T1047" s="74"/>
      <c r="U1047" s="74"/>
      <c r="V1047" s="74"/>
      <c r="W1047" s="74"/>
      <c r="X1047" s="74"/>
      <c r="Y1047" s="74"/>
      <c r="Z1047" s="74"/>
    </row>
    <row r="1048" spans="1:26" ht="24.75" customHeight="1" x14ac:dyDescent="0.3">
      <c r="A1048" s="79"/>
      <c r="B1048" s="72"/>
      <c r="C1048" s="73"/>
      <c r="D1048" s="74"/>
      <c r="E1048" s="74"/>
      <c r="F1048" s="80"/>
      <c r="G1048" s="74"/>
      <c r="H1048" s="74"/>
      <c r="I1048" s="74"/>
      <c r="J1048" s="74"/>
      <c r="K1048" s="74"/>
      <c r="L1048" s="74"/>
      <c r="M1048" s="74"/>
      <c r="N1048" s="74"/>
      <c r="O1048" s="74"/>
      <c r="P1048" s="74"/>
      <c r="Q1048" s="74"/>
      <c r="R1048" s="74"/>
      <c r="S1048" s="74"/>
      <c r="T1048" s="74"/>
      <c r="U1048" s="74"/>
      <c r="V1048" s="74"/>
      <c r="W1048" s="74"/>
      <c r="X1048" s="74"/>
      <c r="Y1048" s="74"/>
      <c r="Z1048" s="74"/>
    </row>
    <row r="1049" spans="1:26" ht="24.75" customHeight="1" x14ac:dyDescent="0.3">
      <c r="A1049" s="79"/>
      <c r="B1049" s="72"/>
      <c r="C1049" s="73"/>
      <c r="D1049" s="74"/>
      <c r="E1049" s="74"/>
      <c r="F1049" s="80"/>
      <c r="G1049" s="74"/>
      <c r="H1049" s="74"/>
      <c r="I1049" s="74"/>
      <c r="J1049" s="74"/>
      <c r="K1049" s="74"/>
      <c r="L1049" s="74"/>
      <c r="M1049" s="74"/>
      <c r="N1049" s="74"/>
      <c r="O1049" s="74"/>
      <c r="P1049" s="74"/>
      <c r="Q1049" s="74"/>
      <c r="R1049" s="74"/>
      <c r="S1049" s="74"/>
      <c r="T1049" s="74"/>
      <c r="U1049" s="74"/>
      <c r="V1049" s="74"/>
      <c r="W1049" s="74"/>
      <c r="X1049" s="74"/>
      <c r="Y1049" s="74"/>
      <c r="Z1049" s="74"/>
    </row>
    <row r="1050" spans="1:26" ht="24.75" customHeight="1" x14ac:dyDescent="0.3">
      <c r="A1050" s="79"/>
      <c r="B1050" s="72"/>
      <c r="C1050" s="73"/>
      <c r="D1050" s="74"/>
      <c r="E1050" s="74"/>
      <c r="F1050" s="80"/>
      <c r="G1050" s="74"/>
      <c r="H1050" s="74"/>
      <c r="I1050" s="74"/>
      <c r="J1050" s="74"/>
      <c r="K1050" s="74"/>
      <c r="L1050" s="74"/>
      <c r="M1050" s="74"/>
      <c r="N1050" s="74"/>
      <c r="O1050" s="74"/>
      <c r="P1050" s="74"/>
      <c r="Q1050" s="74"/>
      <c r="R1050" s="74"/>
      <c r="S1050" s="74"/>
      <c r="T1050" s="74"/>
      <c r="U1050" s="74"/>
      <c r="V1050" s="74"/>
      <c r="W1050" s="74"/>
      <c r="X1050" s="74"/>
      <c r="Y1050" s="74"/>
      <c r="Z1050" s="74"/>
    </row>
    <row r="1051" spans="1:26" ht="24.75" customHeight="1" x14ac:dyDescent="0.3">
      <c r="A1051" s="79"/>
      <c r="B1051" s="72"/>
      <c r="C1051" s="73"/>
      <c r="D1051" s="74"/>
      <c r="E1051" s="74"/>
      <c r="F1051" s="80"/>
      <c r="G1051" s="74"/>
      <c r="H1051" s="74"/>
      <c r="I1051" s="74"/>
      <c r="J1051" s="74"/>
      <c r="K1051" s="74"/>
      <c r="L1051" s="74"/>
      <c r="M1051" s="74"/>
      <c r="N1051" s="74"/>
      <c r="O1051" s="74"/>
      <c r="P1051" s="74"/>
      <c r="Q1051" s="74"/>
      <c r="R1051" s="74"/>
      <c r="S1051" s="74"/>
      <c r="T1051" s="74"/>
      <c r="U1051" s="74"/>
      <c r="V1051" s="74"/>
      <c r="W1051" s="74"/>
      <c r="X1051" s="74"/>
      <c r="Y1051" s="74"/>
      <c r="Z1051" s="74"/>
    </row>
    <row r="1052" spans="1:26" ht="24.75" customHeight="1" x14ac:dyDescent="0.3">
      <c r="A1052" s="79"/>
      <c r="B1052" s="72"/>
      <c r="C1052" s="73"/>
      <c r="D1052" s="74"/>
      <c r="E1052" s="74"/>
      <c r="F1052" s="80"/>
      <c r="G1052" s="74"/>
      <c r="H1052" s="74"/>
      <c r="I1052" s="74"/>
      <c r="J1052" s="74"/>
      <c r="K1052" s="74"/>
      <c r="L1052" s="74"/>
      <c r="M1052" s="74"/>
      <c r="N1052" s="74"/>
      <c r="O1052" s="74"/>
      <c r="P1052" s="74"/>
      <c r="Q1052" s="74"/>
      <c r="R1052" s="74"/>
      <c r="S1052" s="74"/>
      <c r="T1052" s="74"/>
      <c r="U1052" s="74"/>
      <c r="V1052" s="74"/>
      <c r="W1052" s="74"/>
      <c r="X1052" s="74"/>
      <c r="Y1052" s="74"/>
      <c r="Z1052" s="74"/>
    </row>
    <row r="1053" spans="1:26" ht="24.75" customHeight="1" x14ac:dyDescent="0.3">
      <c r="A1053" s="79"/>
      <c r="B1053" s="72"/>
      <c r="C1053" s="73"/>
      <c r="D1053" s="74"/>
      <c r="E1053" s="74"/>
      <c r="F1053" s="80"/>
      <c r="G1053" s="74"/>
      <c r="H1053" s="74"/>
      <c r="I1053" s="74"/>
      <c r="J1053" s="74"/>
      <c r="K1053" s="74"/>
      <c r="L1053" s="74"/>
      <c r="M1053" s="74"/>
      <c r="N1053" s="74"/>
      <c r="O1053" s="74"/>
      <c r="P1053" s="74"/>
      <c r="Q1053" s="74"/>
      <c r="R1053" s="74"/>
      <c r="S1053" s="74"/>
      <c r="T1053" s="74"/>
      <c r="U1053" s="74"/>
      <c r="V1053" s="74"/>
      <c r="W1053" s="74"/>
      <c r="X1053" s="74"/>
      <c r="Y1053" s="74"/>
      <c r="Z1053" s="74"/>
    </row>
    <row r="1054" spans="1:26" ht="24.75" customHeight="1" x14ac:dyDescent="0.3">
      <c r="A1054" s="79"/>
      <c r="B1054" s="72"/>
      <c r="C1054" s="73"/>
      <c r="D1054" s="74"/>
      <c r="E1054" s="74"/>
      <c r="F1054" s="80"/>
      <c r="G1054" s="74"/>
      <c r="H1054" s="74"/>
      <c r="I1054" s="74"/>
      <c r="J1054" s="74"/>
      <c r="K1054" s="74"/>
      <c r="L1054" s="74"/>
      <c r="M1054" s="74"/>
      <c r="N1054" s="74"/>
      <c r="O1054" s="74"/>
      <c r="P1054" s="74"/>
      <c r="Q1054" s="74"/>
      <c r="R1054" s="74"/>
      <c r="S1054" s="74"/>
      <c r="T1054" s="74"/>
      <c r="U1054" s="74"/>
      <c r="V1054" s="74"/>
      <c r="W1054" s="74"/>
      <c r="X1054" s="74"/>
      <c r="Y1054" s="74"/>
      <c r="Z1054" s="74"/>
    </row>
    <row r="1055" spans="1:26" ht="24.75" customHeight="1" x14ac:dyDescent="0.3">
      <c r="A1055" s="79"/>
      <c r="B1055" s="72"/>
      <c r="C1055" s="73"/>
      <c r="D1055" s="74"/>
      <c r="E1055" s="74"/>
      <c r="F1055" s="80"/>
      <c r="G1055" s="74"/>
      <c r="H1055" s="74"/>
      <c r="I1055" s="74"/>
      <c r="J1055" s="74"/>
      <c r="K1055" s="74"/>
      <c r="L1055" s="74"/>
      <c r="M1055" s="74"/>
      <c r="N1055" s="74"/>
      <c r="O1055" s="74"/>
      <c r="P1055" s="74"/>
      <c r="Q1055" s="74"/>
      <c r="R1055" s="74"/>
      <c r="S1055" s="74"/>
      <c r="T1055" s="74"/>
      <c r="U1055" s="74"/>
      <c r="V1055" s="74"/>
      <c r="W1055" s="74"/>
      <c r="X1055" s="74"/>
      <c r="Y1055" s="74"/>
      <c r="Z1055" s="74"/>
    </row>
    <row r="1056" spans="1:26" ht="24.75" customHeight="1" x14ac:dyDescent="0.3">
      <c r="A1056" s="79"/>
      <c r="B1056" s="72"/>
      <c r="C1056" s="73"/>
      <c r="D1056" s="74"/>
      <c r="E1056" s="74"/>
      <c r="F1056" s="80"/>
      <c r="G1056" s="74"/>
      <c r="H1056" s="74"/>
      <c r="I1056" s="74"/>
      <c r="J1056" s="74"/>
      <c r="K1056" s="74"/>
      <c r="L1056" s="74"/>
      <c r="M1056" s="74"/>
      <c r="N1056" s="74"/>
      <c r="O1056" s="74"/>
      <c r="P1056" s="74"/>
      <c r="Q1056" s="74"/>
      <c r="R1056" s="74"/>
      <c r="S1056" s="74"/>
      <c r="T1056" s="74"/>
      <c r="U1056" s="74"/>
      <c r="V1056" s="74"/>
      <c r="W1056" s="74"/>
      <c r="X1056" s="74"/>
      <c r="Y1056" s="74"/>
      <c r="Z1056" s="74"/>
    </row>
    <row r="1057" spans="1:26" ht="24.75" customHeight="1" x14ac:dyDescent="0.3">
      <c r="A1057" s="79"/>
      <c r="B1057" s="72"/>
      <c r="C1057" s="73"/>
      <c r="D1057" s="74"/>
      <c r="E1057" s="74"/>
      <c r="F1057" s="80"/>
      <c r="G1057" s="74"/>
      <c r="H1057" s="74"/>
      <c r="I1057" s="74"/>
      <c r="J1057" s="74"/>
      <c r="K1057" s="74"/>
      <c r="L1057" s="74"/>
      <c r="M1057" s="74"/>
      <c r="N1057" s="74"/>
      <c r="O1057" s="74"/>
      <c r="P1057" s="74"/>
      <c r="Q1057" s="74"/>
      <c r="R1057" s="74"/>
      <c r="S1057" s="74"/>
      <c r="T1057" s="74"/>
      <c r="U1057" s="74"/>
      <c r="V1057" s="74"/>
      <c r="W1057" s="74"/>
      <c r="X1057" s="74"/>
      <c r="Y1057" s="74"/>
      <c r="Z1057" s="74"/>
    </row>
    <row r="1058" spans="1:26" ht="24.75" customHeight="1" x14ac:dyDescent="0.3">
      <c r="A1058" s="79"/>
      <c r="B1058" s="72"/>
      <c r="C1058" s="73"/>
      <c r="D1058" s="74"/>
      <c r="E1058" s="74"/>
      <c r="F1058" s="80"/>
      <c r="G1058" s="74"/>
      <c r="H1058" s="74"/>
      <c r="I1058" s="74"/>
      <c r="J1058" s="74"/>
      <c r="K1058" s="74"/>
      <c r="L1058" s="74"/>
      <c r="M1058" s="74"/>
      <c r="N1058" s="74"/>
      <c r="O1058" s="74"/>
      <c r="P1058" s="74"/>
      <c r="Q1058" s="74"/>
      <c r="R1058" s="74"/>
      <c r="S1058" s="74"/>
      <c r="T1058" s="74"/>
      <c r="U1058" s="74"/>
      <c r="V1058" s="74"/>
      <c r="W1058" s="74"/>
      <c r="X1058" s="74"/>
      <c r="Y1058" s="74"/>
      <c r="Z1058" s="74"/>
    </row>
    <row r="1059" spans="1:26" ht="24.75" customHeight="1" x14ac:dyDescent="0.3">
      <c r="A1059" s="79"/>
      <c r="B1059" s="72"/>
      <c r="C1059" s="73"/>
      <c r="D1059" s="74"/>
      <c r="E1059" s="74"/>
      <c r="F1059" s="80"/>
      <c r="G1059" s="74"/>
      <c r="H1059" s="74"/>
      <c r="I1059" s="74"/>
      <c r="J1059" s="74"/>
      <c r="K1059" s="74"/>
      <c r="L1059" s="74"/>
      <c r="M1059" s="74"/>
      <c r="N1059" s="74"/>
      <c r="O1059" s="74"/>
      <c r="P1059" s="74"/>
      <c r="Q1059" s="74"/>
      <c r="R1059" s="74"/>
      <c r="S1059" s="74"/>
      <c r="T1059" s="74"/>
      <c r="U1059" s="74"/>
      <c r="V1059" s="74"/>
      <c r="W1059" s="74"/>
      <c r="X1059" s="74"/>
      <c r="Y1059" s="74"/>
      <c r="Z1059" s="74"/>
    </row>
    <row r="1060" spans="1:26" ht="24.75" customHeight="1" x14ac:dyDescent="0.3">
      <c r="A1060" s="79"/>
      <c r="B1060" s="72"/>
      <c r="C1060" s="73"/>
      <c r="D1060" s="74"/>
      <c r="E1060" s="74"/>
      <c r="F1060" s="80"/>
      <c r="G1060" s="74"/>
      <c r="H1060" s="74"/>
      <c r="I1060" s="74"/>
      <c r="J1060" s="74"/>
      <c r="K1060" s="74"/>
      <c r="L1060" s="74"/>
      <c r="M1060" s="74"/>
      <c r="N1060" s="74"/>
      <c r="O1060" s="74"/>
      <c r="P1060" s="74"/>
      <c r="Q1060" s="74"/>
      <c r="R1060" s="74"/>
      <c r="S1060" s="74"/>
      <c r="T1060" s="74"/>
      <c r="U1060" s="74"/>
      <c r="V1060" s="74"/>
      <c r="W1060" s="74"/>
      <c r="X1060" s="74"/>
      <c r="Y1060" s="74"/>
      <c r="Z1060" s="74"/>
    </row>
    <row r="1061" spans="1:26" ht="24.75" customHeight="1" x14ac:dyDescent="0.3">
      <c r="A1061" s="79"/>
      <c r="B1061" s="72"/>
      <c r="C1061" s="73"/>
      <c r="D1061" s="74"/>
      <c r="E1061" s="74"/>
      <c r="F1061" s="80"/>
      <c r="G1061" s="74"/>
      <c r="H1061" s="74"/>
      <c r="I1061" s="74"/>
      <c r="J1061" s="74"/>
      <c r="K1061" s="74"/>
      <c r="L1061" s="74"/>
      <c r="M1061" s="74"/>
      <c r="N1061" s="74"/>
      <c r="O1061" s="74"/>
      <c r="P1061" s="74"/>
      <c r="Q1061" s="74"/>
      <c r="R1061" s="74"/>
      <c r="S1061" s="74"/>
      <c r="T1061" s="74"/>
      <c r="U1061" s="74"/>
      <c r="V1061" s="74"/>
      <c r="W1061" s="74"/>
      <c r="X1061" s="74"/>
      <c r="Y1061" s="74"/>
      <c r="Z1061" s="74"/>
    </row>
    <row r="1062" spans="1:26" ht="24.75" customHeight="1" x14ac:dyDescent="0.3">
      <c r="A1062" s="79"/>
      <c r="B1062" s="72"/>
      <c r="C1062" s="73"/>
      <c r="D1062" s="74"/>
      <c r="E1062" s="74"/>
      <c r="F1062" s="80"/>
      <c r="G1062" s="74"/>
      <c r="H1062" s="74"/>
      <c r="I1062" s="74"/>
      <c r="J1062" s="74"/>
      <c r="K1062" s="74"/>
      <c r="L1062" s="74"/>
      <c r="M1062" s="74"/>
      <c r="N1062" s="74"/>
      <c r="O1062" s="74"/>
      <c r="P1062" s="74"/>
      <c r="Q1062" s="74"/>
      <c r="R1062" s="74"/>
      <c r="S1062" s="74"/>
      <c r="T1062" s="74"/>
      <c r="U1062" s="74"/>
      <c r="V1062" s="74"/>
      <c r="W1062" s="74"/>
      <c r="X1062" s="74"/>
      <c r="Y1062" s="74"/>
      <c r="Z1062" s="74"/>
    </row>
    <row r="1063" spans="1:26" ht="24.75" customHeight="1" x14ac:dyDescent="0.3">
      <c r="A1063" s="79"/>
      <c r="B1063" s="72"/>
      <c r="C1063" s="73"/>
      <c r="D1063" s="74"/>
      <c r="E1063" s="74"/>
      <c r="F1063" s="80"/>
      <c r="G1063" s="74"/>
      <c r="H1063" s="74"/>
      <c r="I1063" s="74"/>
      <c r="J1063" s="74"/>
      <c r="K1063" s="74"/>
      <c r="L1063" s="74"/>
      <c r="M1063" s="74"/>
      <c r="N1063" s="74"/>
      <c r="O1063" s="74"/>
      <c r="P1063" s="74"/>
      <c r="Q1063" s="74"/>
      <c r="R1063" s="74"/>
      <c r="S1063" s="74"/>
      <c r="T1063" s="74"/>
      <c r="U1063" s="74"/>
      <c r="V1063" s="74"/>
      <c r="W1063" s="74"/>
      <c r="X1063" s="74"/>
      <c r="Y1063" s="74"/>
      <c r="Z1063" s="74"/>
    </row>
    <row r="1064" spans="1:26" ht="24.75" customHeight="1" x14ac:dyDescent="0.3">
      <c r="A1064" s="79"/>
      <c r="B1064" s="72"/>
      <c r="C1064" s="73"/>
      <c r="D1064" s="74"/>
      <c r="E1064" s="74"/>
      <c r="F1064" s="80"/>
      <c r="G1064" s="74"/>
      <c r="H1064" s="74"/>
      <c r="I1064" s="74"/>
      <c r="J1064" s="74"/>
      <c r="K1064" s="74"/>
      <c r="L1064" s="74"/>
      <c r="M1064" s="74"/>
      <c r="N1064" s="74"/>
      <c r="O1064" s="74"/>
      <c r="P1064" s="74"/>
      <c r="Q1064" s="74"/>
      <c r="R1064" s="74"/>
      <c r="S1064" s="74"/>
      <c r="T1064" s="74"/>
      <c r="U1064" s="74"/>
      <c r="V1064" s="74"/>
      <c r="W1064" s="74"/>
      <c r="X1064" s="74"/>
      <c r="Y1064" s="74"/>
      <c r="Z1064" s="74"/>
    </row>
    <row r="1065" spans="1:26" ht="24.75" customHeight="1" x14ac:dyDescent="0.3">
      <c r="A1065" s="79"/>
      <c r="B1065" s="72"/>
      <c r="C1065" s="73"/>
      <c r="D1065" s="74"/>
      <c r="E1065" s="74"/>
      <c r="F1065" s="80"/>
      <c r="G1065" s="74"/>
      <c r="H1065" s="74"/>
      <c r="I1065" s="74"/>
      <c r="J1065" s="74"/>
      <c r="K1065" s="74"/>
      <c r="L1065" s="74"/>
      <c r="M1065" s="74"/>
      <c r="N1065" s="74"/>
      <c r="O1065" s="74"/>
      <c r="P1065" s="74"/>
      <c r="Q1065" s="74"/>
      <c r="R1065" s="74"/>
      <c r="S1065" s="74"/>
      <c r="T1065" s="74"/>
      <c r="U1065" s="74"/>
      <c r="V1065" s="74"/>
      <c r="W1065" s="74"/>
      <c r="X1065" s="74"/>
      <c r="Y1065" s="74"/>
      <c r="Z1065" s="74"/>
    </row>
    <row r="1066" spans="1:26" ht="24.75" customHeight="1" x14ac:dyDescent="0.3">
      <c r="A1066" s="79"/>
      <c r="B1066" s="72"/>
      <c r="C1066" s="73"/>
      <c r="D1066" s="74"/>
      <c r="E1066" s="74"/>
      <c r="F1066" s="80"/>
      <c r="G1066" s="74"/>
      <c r="H1066" s="74"/>
      <c r="I1066" s="74"/>
      <c r="J1066" s="74"/>
      <c r="K1066" s="74"/>
      <c r="L1066" s="74"/>
      <c r="M1066" s="74"/>
      <c r="N1066" s="74"/>
      <c r="O1066" s="74"/>
      <c r="P1066" s="74"/>
      <c r="Q1066" s="74"/>
      <c r="R1066" s="74"/>
      <c r="S1066" s="74"/>
      <c r="T1066" s="74"/>
      <c r="U1066" s="74"/>
      <c r="V1066" s="74"/>
      <c r="W1066" s="74"/>
      <c r="X1066" s="74"/>
      <c r="Y1066" s="74"/>
      <c r="Z1066" s="74"/>
    </row>
    <row r="1067" spans="1:26" ht="24.75" customHeight="1" x14ac:dyDescent="0.3">
      <c r="A1067" s="79"/>
      <c r="B1067" s="72"/>
      <c r="C1067" s="73"/>
      <c r="D1067" s="74"/>
      <c r="E1067" s="74"/>
      <c r="F1067" s="80"/>
      <c r="G1067" s="74"/>
      <c r="H1067" s="74"/>
      <c r="I1067" s="74"/>
      <c r="J1067" s="74"/>
      <c r="K1067" s="74"/>
      <c r="L1067" s="74"/>
      <c r="M1067" s="74"/>
      <c r="N1067" s="74"/>
      <c r="O1067" s="74"/>
      <c r="P1067" s="74"/>
      <c r="Q1067" s="74"/>
      <c r="R1067" s="74"/>
      <c r="S1067" s="74"/>
      <c r="T1067" s="74"/>
      <c r="U1067" s="74"/>
      <c r="V1067" s="74"/>
      <c r="W1067" s="74"/>
      <c r="X1067" s="74"/>
      <c r="Y1067" s="74"/>
      <c r="Z1067" s="74"/>
    </row>
    <row r="1068" spans="1:26" ht="24.75" customHeight="1" x14ac:dyDescent="0.3">
      <c r="A1068" s="79"/>
      <c r="B1068" s="72"/>
      <c r="C1068" s="73"/>
      <c r="D1068" s="74"/>
      <c r="E1068" s="74"/>
      <c r="F1068" s="80"/>
      <c r="G1068" s="74"/>
      <c r="H1068" s="74"/>
      <c r="I1068" s="74"/>
      <c r="J1068" s="74"/>
      <c r="K1068" s="74"/>
      <c r="L1068" s="74"/>
      <c r="M1068" s="74"/>
      <c r="N1068" s="74"/>
      <c r="O1068" s="74"/>
      <c r="P1068" s="74"/>
      <c r="Q1068" s="74"/>
      <c r="R1068" s="74"/>
      <c r="S1068" s="74"/>
      <c r="T1068" s="74"/>
      <c r="U1068" s="74"/>
      <c r="V1068" s="74"/>
      <c r="W1068" s="74"/>
      <c r="X1068" s="74"/>
      <c r="Y1068" s="74"/>
      <c r="Z1068" s="74"/>
    </row>
    <row r="1069" spans="1:26" ht="24.75" customHeight="1" x14ac:dyDescent="0.3">
      <c r="A1069" s="79"/>
      <c r="B1069" s="72"/>
      <c r="C1069" s="73"/>
      <c r="D1069" s="74"/>
      <c r="E1069" s="74"/>
      <c r="F1069" s="80"/>
      <c r="G1069" s="74"/>
      <c r="H1069" s="74"/>
      <c r="I1069" s="74"/>
      <c r="J1069" s="74"/>
      <c r="K1069" s="74"/>
      <c r="L1069" s="74"/>
      <c r="M1069" s="74"/>
      <c r="N1069" s="74"/>
      <c r="O1069" s="74"/>
      <c r="P1069" s="74"/>
      <c r="Q1069" s="74"/>
      <c r="R1069" s="74"/>
      <c r="S1069" s="74"/>
      <c r="T1069" s="74"/>
      <c r="U1069" s="74"/>
      <c r="V1069" s="74"/>
      <c r="W1069" s="74"/>
      <c r="X1069" s="74"/>
      <c r="Y1069" s="74"/>
      <c r="Z1069" s="74"/>
    </row>
    <row r="1070" spans="1:26" ht="24.75" customHeight="1" x14ac:dyDescent="0.3">
      <c r="A1070" s="79"/>
      <c r="B1070" s="72"/>
      <c r="C1070" s="73"/>
      <c r="D1070" s="74"/>
      <c r="E1070" s="74"/>
      <c r="F1070" s="80"/>
      <c r="G1070" s="74"/>
      <c r="H1070" s="74"/>
      <c r="I1070" s="74"/>
      <c r="J1070" s="74"/>
      <c r="K1070" s="74"/>
      <c r="L1070" s="74"/>
      <c r="M1070" s="74"/>
      <c r="N1070" s="74"/>
      <c r="O1070" s="74"/>
      <c r="P1070" s="74"/>
      <c r="Q1070" s="74"/>
      <c r="R1070" s="74"/>
      <c r="S1070" s="74"/>
      <c r="T1070" s="74"/>
      <c r="U1070" s="74"/>
      <c r="V1070" s="74"/>
      <c r="W1070" s="74"/>
      <c r="X1070" s="74"/>
      <c r="Y1070" s="74"/>
      <c r="Z1070" s="74"/>
    </row>
    <row r="1071" spans="1:26" ht="24.75" customHeight="1" x14ac:dyDescent="0.3">
      <c r="A1071" s="79"/>
      <c r="B1071" s="72"/>
      <c r="C1071" s="73"/>
      <c r="D1071" s="74"/>
      <c r="E1071" s="74"/>
      <c r="F1071" s="80"/>
      <c r="G1071" s="74"/>
      <c r="H1071" s="74"/>
      <c r="I1071" s="74"/>
      <c r="J1071" s="74"/>
      <c r="K1071" s="74"/>
      <c r="L1071" s="74"/>
      <c r="M1071" s="74"/>
      <c r="N1071" s="74"/>
      <c r="O1071" s="74"/>
      <c r="P1071" s="74"/>
      <c r="Q1071" s="74"/>
      <c r="R1071" s="74"/>
      <c r="S1071" s="74"/>
      <c r="T1071" s="74"/>
      <c r="U1071" s="74"/>
      <c r="V1071" s="74"/>
      <c r="W1071" s="74"/>
      <c r="X1071" s="74"/>
      <c r="Y1071" s="74"/>
      <c r="Z1071" s="74"/>
    </row>
    <row r="1072" spans="1:26" ht="24.75" customHeight="1" x14ac:dyDescent="0.3">
      <c r="A1072" s="79"/>
      <c r="B1072" s="72"/>
      <c r="C1072" s="73"/>
      <c r="D1072" s="74"/>
      <c r="E1072" s="74"/>
      <c r="F1072" s="80"/>
      <c r="G1072" s="74"/>
      <c r="H1072" s="74"/>
      <c r="I1072" s="74"/>
      <c r="J1072" s="74"/>
      <c r="K1072" s="74"/>
      <c r="L1072" s="74"/>
      <c r="M1072" s="74"/>
      <c r="N1072" s="74"/>
      <c r="O1072" s="74"/>
      <c r="P1072" s="74"/>
      <c r="Q1072" s="74"/>
      <c r="R1072" s="74"/>
      <c r="S1072" s="74"/>
      <c r="T1072" s="74"/>
      <c r="U1072" s="74"/>
      <c r="V1072" s="74"/>
      <c r="W1072" s="74"/>
      <c r="X1072" s="74"/>
      <c r="Y1072" s="74"/>
      <c r="Z1072" s="74"/>
    </row>
    <row r="1073" spans="1:26" ht="24.75" customHeight="1" x14ac:dyDescent="0.3">
      <c r="A1073" s="79"/>
      <c r="B1073" s="72"/>
      <c r="C1073" s="73"/>
      <c r="D1073" s="74"/>
      <c r="E1073" s="74"/>
      <c r="F1073" s="80"/>
      <c r="G1073" s="74"/>
      <c r="H1073" s="74"/>
      <c r="I1073" s="74"/>
      <c r="J1073" s="74"/>
      <c r="K1073" s="74"/>
      <c r="L1073" s="74"/>
      <c r="M1073" s="74"/>
      <c r="N1073" s="74"/>
      <c r="O1073" s="74"/>
      <c r="P1073" s="74"/>
      <c r="Q1073" s="74"/>
      <c r="R1073" s="74"/>
      <c r="S1073" s="74"/>
      <c r="T1073" s="74"/>
      <c r="U1073" s="74"/>
      <c r="V1073" s="74"/>
      <c r="W1073" s="74"/>
      <c r="X1073" s="74"/>
      <c r="Y1073" s="74"/>
      <c r="Z1073" s="74"/>
    </row>
    <row r="1074" spans="1:26" ht="24.75" customHeight="1" x14ac:dyDescent="0.3">
      <c r="A1074" s="79"/>
      <c r="B1074" s="72"/>
      <c r="C1074" s="73"/>
      <c r="D1074" s="74"/>
      <c r="E1074" s="74"/>
      <c r="F1074" s="80"/>
      <c r="G1074" s="74"/>
      <c r="H1074" s="74"/>
      <c r="I1074" s="74"/>
      <c r="J1074" s="74"/>
      <c r="K1074" s="74"/>
      <c r="L1074" s="74"/>
      <c r="M1074" s="74"/>
      <c r="N1074" s="74"/>
      <c r="O1074" s="74"/>
      <c r="P1074" s="74"/>
      <c r="Q1074" s="74"/>
      <c r="R1074" s="74"/>
      <c r="S1074" s="74"/>
      <c r="T1074" s="74"/>
      <c r="U1074" s="74"/>
      <c r="V1074" s="74"/>
      <c r="W1074" s="74"/>
      <c r="X1074" s="74"/>
      <c r="Y1074" s="74"/>
      <c r="Z1074" s="74"/>
    </row>
    <row r="1075" spans="1:26" ht="24.75" customHeight="1" x14ac:dyDescent="0.3">
      <c r="A1075" s="79"/>
      <c r="B1075" s="72"/>
      <c r="C1075" s="73"/>
      <c r="D1075" s="74"/>
      <c r="E1075" s="74"/>
      <c r="F1075" s="80"/>
      <c r="G1075" s="74"/>
      <c r="H1075" s="74"/>
      <c r="I1075" s="74"/>
      <c r="J1075" s="74"/>
      <c r="K1075" s="74"/>
      <c r="L1075" s="74"/>
      <c r="M1075" s="74"/>
      <c r="N1075" s="74"/>
      <c r="O1075" s="74"/>
      <c r="P1075" s="74"/>
      <c r="Q1075" s="74"/>
      <c r="R1075" s="74"/>
      <c r="S1075" s="74"/>
      <c r="T1075" s="74"/>
      <c r="U1075" s="74"/>
      <c r="V1075" s="74"/>
      <c r="W1075" s="74"/>
      <c r="X1075" s="74"/>
      <c r="Y1075" s="74"/>
      <c r="Z1075" s="74"/>
    </row>
    <row r="1076" spans="1:26" ht="24.75" customHeight="1" x14ac:dyDescent="0.3">
      <c r="A1076" s="79"/>
      <c r="B1076" s="72"/>
      <c r="C1076" s="73"/>
      <c r="D1076" s="74"/>
      <c r="E1076" s="74"/>
      <c r="F1076" s="80"/>
      <c r="G1076" s="74"/>
      <c r="H1076" s="74"/>
      <c r="I1076" s="74"/>
      <c r="J1076" s="74"/>
      <c r="K1076" s="74"/>
      <c r="L1076" s="74"/>
      <c r="M1076" s="74"/>
      <c r="N1076" s="74"/>
      <c r="O1076" s="74"/>
      <c r="P1076" s="74"/>
      <c r="Q1076" s="74"/>
      <c r="R1076" s="74"/>
      <c r="S1076" s="74"/>
      <c r="T1076" s="74"/>
      <c r="U1076" s="74"/>
      <c r="V1076" s="74"/>
      <c r="W1076" s="74"/>
      <c r="X1076" s="74"/>
      <c r="Y1076" s="74"/>
      <c r="Z1076" s="74"/>
    </row>
    <row r="1077" spans="1:26" ht="24.75" customHeight="1" x14ac:dyDescent="0.3">
      <c r="A1077" s="79"/>
      <c r="B1077" s="72"/>
      <c r="C1077" s="73"/>
      <c r="D1077" s="74"/>
      <c r="E1077" s="74"/>
      <c r="F1077" s="80"/>
      <c r="G1077" s="74"/>
      <c r="H1077" s="74"/>
      <c r="I1077" s="74"/>
      <c r="J1077" s="74"/>
      <c r="K1077" s="74"/>
      <c r="L1077" s="74"/>
      <c r="M1077" s="74"/>
      <c r="N1077" s="74"/>
      <c r="O1077" s="74"/>
      <c r="P1077" s="74"/>
      <c r="Q1077" s="74"/>
      <c r="R1077" s="74"/>
      <c r="S1077" s="74"/>
      <c r="T1077" s="74"/>
      <c r="U1077" s="74"/>
      <c r="V1077" s="74"/>
      <c r="W1077" s="74"/>
      <c r="X1077" s="74"/>
      <c r="Y1077" s="74"/>
      <c r="Z1077" s="74"/>
    </row>
    <row r="1078" spans="1:26" ht="24.75" customHeight="1" x14ac:dyDescent="0.3">
      <c r="A1078" s="79"/>
      <c r="B1078" s="72"/>
      <c r="C1078" s="73"/>
      <c r="D1078" s="74"/>
      <c r="E1078" s="74"/>
      <c r="F1078" s="80"/>
      <c r="G1078" s="74"/>
      <c r="H1078" s="74"/>
      <c r="I1078" s="74"/>
      <c r="J1078" s="74"/>
      <c r="K1078" s="74"/>
      <c r="L1078" s="74"/>
      <c r="M1078" s="74"/>
      <c r="N1078" s="74"/>
      <c r="O1078" s="74"/>
      <c r="P1078" s="74"/>
      <c r="Q1078" s="74"/>
      <c r="R1078" s="74"/>
      <c r="S1078" s="74"/>
      <c r="T1078" s="74"/>
      <c r="U1078" s="74"/>
      <c r="V1078" s="74"/>
      <c r="W1078" s="74"/>
      <c r="X1078" s="74"/>
      <c r="Y1078" s="74"/>
      <c r="Z1078" s="74"/>
    </row>
    <row r="1079" spans="1:26" ht="24.75" customHeight="1" x14ac:dyDescent="0.3">
      <c r="A1079" s="79"/>
      <c r="B1079" s="72"/>
      <c r="C1079" s="73"/>
      <c r="D1079" s="74"/>
      <c r="E1079" s="74"/>
      <c r="F1079" s="80"/>
      <c r="G1079" s="74"/>
      <c r="H1079" s="74"/>
      <c r="I1079" s="74"/>
      <c r="J1079" s="74"/>
      <c r="K1079" s="74"/>
      <c r="L1079" s="74"/>
      <c r="M1079" s="74"/>
      <c r="N1079" s="74"/>
      <c r="O1079" s="74"/>
      <c r="P1079" s="74"/>
      <c r="Q1079" s="74"/>
      <c r="R1079" s="74"/>
      <c r="S1079" s="74"/>
      <c r="T1079" s="74"/>
      <c r="U1079" s="74"/>
      <c r="V1079" s="74"/>
      <c r="W1079" s="74"/>
      <c r="X1079" s="74"/>
      <c r="Y1079" s="74"/>
      <c r="Z1079" s="74"/>
    </row>
    <row r="1080" spans="1:26" ht="24.75" customHeight="1" x14ac:dyDescent="0.3">
      <c r="A1080" s="79"/>
      <c r="B1080" s="72"/>
      <c r="C1080" s="73"/>
      <c r="D1080" s="74"/>
      <c r="E1080" s="74"/>
      <c r="F1080" s="80"/>
      <c r="G1080" s="74"/>
      <c r="H1080" s="74"/>
      <c r="I1080" s="74"/>
      <c r="J1080" s="74"/>
      <c r="K1080" s="74"/>
      <c r="L1080" s="74"/>
      <c r="M1080" s="74"/>
      <c r="N1080" s="74"/>
      <c r="O1080" s="74"/>
      <c r="P1080" s="74"/>
      <c r="Q1080" s="74"/>
      <c r="R1080" s="74"/>
      <c r="S1080" s="74"/>
      <c r="T1080" s="74"/>
      <c r="U1080" s="74"/>
      <c r="V1080" s="74"/>
      <c r="W1080" s="74"/>
      <c r="X1080" s="74"/>
      <c r="Y1080" s="74"/>
      <c r="Z1080" s="74"/>
    </row>
    <row r="1081" spans="1:26" ht="24.75" customHeight="1" x14ac:dyDescent="0.3">
      <c r="A1081" s="79"/>
      <c r="B1081" s="72"/>
      <c r="C1081" s="73"/>
      <c r="D1081" s="74"/>
      <c r="E1081" s="74"/>
      <c r="F1081" s="80"/>
      <c r="G1081" s="74"/>
      <c r="H1081" s="74"/>
      <c r="I1081" s="74"/>
      <c r="J1081" s="74"/>
      <c r="K1081" s="74"/>
      <c r="L1081" s="74"/>
      <c r="M1081" s="74"/>
      <c r="N1081" s="74"/>
      <c r="O1081" s="74"/>
      <c r="P1081" s="74"/>
      <c r="Q1081" s="74"/>
      <c r="R1081" s="74"/>
      <c r="S1081" s="74"/>
      <c r="T1081" s="74"/>
      <c r="U1081" s="74"/>
      <c r="V1081" s="74"/>
      <c r="W1081" s="74"/>
      <c r="X1081" s="74"/>
      <c r="Y1081" s="74"/>
      <c r="Z1081" s="74"/>
    </row>
    <row r="1082" spans="1:26" ht="24.75" customHeight="1" x14ac:dyDescent="0.3">
      <c r="A1082" s="79"/>
      <c r="B1082" s="72"/>
      <c r="C1082" s="73"/>
      <c r="D1082" s="74"/>
      <c r="E1082" s="74"/>
      <c r="F1082" s="80"/>
      <c r="G1082" s="74"/>
      <c r="H1082" s="74"/>
      <c r="I1082" s="74"/>
      <c r="J1082" s="74"/>
      <c r="K1082" s="74"/>
      <c r="L1082" s="74"/>
      <c r="M1082" s="74"/>
      <c r="N1082" s="74"/>
      <c r="O1082" s="74"/>
      <c r="P1082" s="74"/>
      <c r="Q1082" s="74"/>
      <c r="R1082" s="74"/>
      <c r="S1082" s="74"/>
      <c r="T1082" s="74"/>
      <c r="U1082" s="74"/>
      <c r="V1082" s="74"/>
      <c r="W1082" s="74"/>
      <c r="X1082" s="74"/>
      <c r="Y1082" s="74"/>
      <c r="Z1082" s="74"/>
    </row>
    <row r="1083" spans="1:26" ht="24.75" customHeight="1" x14ac:dyDescent="0.3">
      <c r="A1083" s="79"/>
      <c r="B1083" s="72"/>
      <c r="C1083" s="73"/>
      <c r="D1083" s="74"/>
      <c r="E1083" s="74"/>
      <c r="F1083" s="80"/>
      <c r="G1083" s="74"/>
      <c r="H1083" s="74"/>
      <c r="I1083" s="74"/>
      <c r="J1083" s="74"/>
      <c r="K1083" s="74"/>
      <c r="L1083" s="74"/>
      <c r="M1083" s="74"/>
      <c r="N1083" s="74"/>
      <c r="O1083" s="74"/>
      <c r="P1083" s="74"/>
      <c r="Q1083" s="74"/>
      <c r="R1083" s="74"/>
      <c r="S1083" s="74"/>
      <c r="T1083" s="74"/>
      <c r="U1083" s="74"/>
      <c r="V1083" s="74"/>
      <c r="W1083" s="74"/>
      <c r="X1083" s="74"/>
      <c r="Y1083" s="74"/>
      <c r="Z1083" s="74"/>
    </row>
    <row r="1084" spans="1:26" ht="24.75" customHeight="1" x14ac:dyDescent="0.3">
      <c r="A1084" s="79"/>
      <c r="B1084" s="72"/>
      <c r="C1084" s="73"/>
      <c r="D1084" s="74"/>
      <c r="E1084" s="74"/>
      <c r="F1084" s="80"/>
      <c r="G1084" s="74"/>
      <c r="H1084" s="74"/>
      <c r="I1084" s="74"/>
      <c r="J1084" s="74"/>
      <c r="K1084" s="74"/>
      <c r="L1084" s="74"/>
      <c r="M1084" s="74"/>
      <c r="N1084" s="74"/>
      <c r="O1084" s="74"/>
      <c r="P1084" s="74"/>
      <c r="Q1084" s="74"/>
      <c r="R1084" s="74"/>
      <c r="S1084" s="74"/>
      <c r="T1084" s="74"/>
      <c r="U1084" s="74"/>
      <c r="V1084" s="74"/>
      <c r="W1084" s="74"/>
      <c r="X1084" s="74"/>
      <c r="Y1084" s="74"/>
      <c r="Z1084" s="74"/>
    </row>
    <row r="1085" spans="1:26" ht="24.75" customHeight="1" x14ac:dyDescent="0.3">
      <c r="A1085" s="79"/>
      <c r="B1085" s="72"/>
      <c r="C1085" s="73"/>
      <c r="D1085" s="74"/>
      <c r="E1085" s="74"/>
      <c r="F1085" s="80"/>
      <c r="G1085" s="74"/>
      <c r="H1085" s="74"/>
      <c r="I1085" s="74"/>
      <c r="J1085" s="74"/>
      <c r="K1085" s="74"/>
      <c r="L1085" s="74"/>
      <c r="M1085" s="74"/>
      <c r="N1085" s="74"/>
      <c r="O1085" s="74"/>
      <c r="P1085" s="74"/>
      <c r="Q1085" s="74"/>
      <c r="R1085" s="74"/>
      <c r="S1085" s="74"/>
      <c r="T1085" s="74"/>
      <c r="U1085" s="74"/>
      <c r="V1085" s="74"/>
      <c r="W1085" s="74"/>
      <c r="X1085" s="74"/>
      <c r="Y1085" s="74"/>
      <c r="Z1085" s="74"/>
    </row>
    <row r="1086" spans="1:26" ht="24.75" customHeight="1" x14ac:dyDescent="0.3">
      <c r="A1086" s="79"/>
      <c r="B1086" s="72"/>
      <c r="C1086" s="73"/>
      <c r="D1086" s="74"/>
      <c r="E1086" s="74"/>
      <c r="F1086" s="80"/>
      <c r="G1086" s="74"/>
      <c r="H1086" s="74"/>
      <c r="I1086" s="74"/>
      <c r="J1086" s="74"/>
      <c r="K1086" s="74"/>
      <c r="L1086" s="74"/>
      <c r="M1086" s="74"/>
      <c r="N1086" s="74"/>
      <c r="O1086" s="74"/>
      <c r="P1086" s="74"/>
      <c r="Q1086" s="74"/>
      <c r="R1086" s="74"/>
      <c r="S1086" s="74"/>
      <c r="T1086" s="74"/>
      <c r="U1086" s="74"/>
      <c r="V1086" s="74"/>
      <c r="W1086" s="74"/>
      <c r="X1086" s="74"/>
      <c r="Y1086" s="74"/>
      <c r="Z1086" s="74"/>
    </row>
    <row r="1087" spans="1:26" ht="24.75" customHeight="1" x14ac:dyDescent="0.3">
      <c r="A1087" s="79"/>
      <c r="B1087" s="72"/>
      <c r="C1087" s="73"/>
      <c r="D1087" s="74"/>
      <c r="E1087" s="74"/>
      <c r="F1087" s="80"/>
      <c r="G1087" s="74"/>
      <c r="H1087" s="74"/>
      <c r="I1087" s="74"/>
      <c r="J1087" s="74"/>
      <c r="K1087" s="74"/>
      <c r="L1087" s="74"/>
      <c r="M1087" s="74"/>
      <c r="N1087" s="74"/>
      <c r="O1087" s="74"/>
      <c r="P1087" s="74"/>
      <c r="Q1087" s="74"/>
      <c r="R1087" s="74"/>
      <c r="S1087" s="74"/>
      <c r="T1087" s="74"/>
      <c r="U1087" s="74"/>
      <c r="V1087" s="74"/>
      <c r="W1087" s="74"/>
      <c r="X1087" s="74"/>
      <c r="Y1087" s="74"/>
      <c r="Z1087" s="74"/>
    </row>
    <row r="1088" spans="1:26" ht="24.75" customHeight="1" x14ac:dyDescent="0.3">
      <c r="A1088" s="79"/>
      <c r="B1088" s="72"/>
      <c r="C1088" s="73"/>
      <c r="D1088" s="74"/>
      <c r="E1088" s="74"/>
      <c r="F1088" s="80"/>
      <c r="G1088" s="74"/>
      <c r="H1088" s="74"/>
      <c r="I1088" s="74"/>
      <c r="J1088" s="74"/>
      <c r="K1088" s="74"/>
      <c r="L1088" s="74"/>
      <c r="M1088" s="74"/>
      <c r="N1088" s="74"/>
      <c r="O1088" s="74"/>
      <c r="P1088" s="74"/>
      <c r="Q1088" s="74"/>
      <c r="R1088" s="74"/>
      <c r="S1088" s="74"/>
      <c r="T1088" s="74"/>
      <c r="U1088" s="74"/>
      <c r="V1088" s="74"/>
      <c r="W1088" s="74"/>
      <c r="X1088" s="74"/>
      <c r="Y1088" s="74"/>
      <c r="Z1088" s="74"/>
    </row>
  </sheetData>
  <mergeCells count="2">
    <mergeCell ref="A1:B1"/>
    <mergeCell ref="C1:G1"/>
  </mergeCells>
  <conditionalFormatting sqref="B2">
    <cfRule type="containsText" dxfId="13" priority="6" operator="containsText" text="1.254">
      <formula>NOT(ISERROR(SEARCH(("1.254"),(B2))))</formula>
    </cfRule>
    <cfRule type="containsText" dxfId="12" priority="7" operator="containsText" text="1.247">
      <formula>NOT(ISERROR(SEARCH(("1.247"),(B2))))</formula>
    </cfRule>
  </conditionalFormatting>
  <conditionalFormatting sqref="C1:C2">
    <cfRule type="containsText" dxfId="11" priority="1" operator="containsText" text="ayudante">
      <formula>NOT(ISERROR(SEARCH(("ayudante"),(C1))))</formula>
    </cfRule>
    <cfRule type="containsText" dxfId="10" priority="2" operator="containsText" text="oficial">
      <formula>NOT(ISERROR(SEARCH(("oficial"),(C1))))</formula>
    </cfRule>
    <cfRule type="containsText" dxfId="9" priority="5" operator="containsText" text="Mano de obra">
      <formula>NOT(ISERROR(SEARCH(("Mano de obra"),(C1))))</formula>
    </cfRule>
    <cfRule type="containsText" dxfId="8" priority="8" operator="containsText" text="ayudante">
      <formula>NOT(ISERROR(SEARCH(("ayudante"),(C1))))</formula>
    </cfRule>
    <cfRule type="containsText" dxfId="7" priority="9" operator="containsText" text="oficial">
      <formula>NOT(ISERROR(SEARCH(("oficial"),(C1))))</formula>
    </cfRule>
    <cfRule type="containsText" dxfId="6" priority="12" operator="containsText" text="Mano de obra">
      <formula>NOT(ISERROR(SEARCH(("Mano de obra"),(C1))))</formula>
    </cfRule>
    <cfRule type="containsText" dxfId="5" priority="15" operator="containsText" text="ayudante">
      <formula>NOT(ISERROR(SEARCH(("ayudante"),(C1))))</formula>
    </cfRule>
    <cfRule type="containsText" dxfId="4" priority="16" operator="containsText" text="oficial">
      <formula>NOT(ISERROR(SEARCH(("oficial"),(C1))))</formula>
    </cfRule>
    <cfRule type="containsText" dxfId="3" priority="19" operator="containsText" text="Mano de obra">
      <formula>NOT(ISERROR(SEARCH(("Mano de obra"),(C1))))</formula>
    </cfRule>
    <cfRule type="containsText" dxfId="2" priority="22" operator="containsText" text="ayudante">
      <formula>NOT(ISERROR(SEARCH(("ayudante"),(C1))))</formula>
    </cfRule>
    <cfRule type="containsText" dxfId="1" priority="23" operator="containsText" text="oficial">
      <formula>NOT(ISERROR(SEARCH(("oficial"),(C1))))</formula>
    </cfRule>
    <cfRule type="containsText" dxfId="0" priority="26" operator="containsText" text="Mano de obra">
      <formula>NOT(ISERROR(SEARCH(("Mano de obra"),(C1))))</formula>
    </cfRule>
  </conditionalFormatting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MATRIZ CONSOLIDADA</vt:lpstr>
      <vt:lpstr>MATRIZ </vt:lpstr>
      <vt:lpstr>total acta #14 ........</vt:lpstr>
      <vt:lpstr>MatrizConAIU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oficinajcob</dc:creator>
  <cp:lastModifiedBy>Monica Janneth MJG. Gracia Garavito</cp:lastModifiedBy>
  <dcterms:created xsi:type="dcterms:W3CDTF">2023-06-08T16:23:27Z</dcterms:created>
  <dcterms:modified xsi:type="dcterms:W3CDTF">2024-03-04T14:14:33Z</dcterms:modified>
</cp:coreProperties>
</file>